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dpp\Desktop\"/>
    </mc:Choice>
  </mc:AlternateContent>
  <bookViews>
    <workbookView xWindow="0" yWindow="96" windowWidth="16608" windowHeight="9348" tabRatio="939" firstSheet="13" activeTab="24"/>
  </bookViews>
  <sheets>
    <sheet name="1小高女長拳" sheetId="23" r:id="rId1"/>
    <sheet name="2國女長拳" sheetId="22" r:id="rId2"/>
    <sheet name="3小低男長拳" sheetId="24" r:id="rId3"/>
    <sheet name="4小高男長拳" sheetId="30" r:id="rId4"/>
    <sheet name="5國男長拳" sheetId="29" r:id="rId5"/>
    <sheet name="6國男南拳" sheetId="31" r:id="rId6"/>
    <sheet name="7小高女太極拳" sheetId="27" r:id="rId7"/>
    <sheet name="8小高男太極拳" sheetId="33" r:id="rId8"/>
    <sheet name="9國女武術太極拳" sheetId="26" r:id="rId9"/>
    <sheet name="10國男太極拳" sheetId="32" r:id="rId10"/>
    <sheet name="11小高女刀術" sheetId="34" r:id="rId11"/>
    <sheet name="12小高男刀術" sheetId="41" r:id="rId12"/>
    <sheet name="13國女刀術" sheetId="39" r:id="rId13"/>
    <sheet name="14國男刀術" sheetId="42" r:id="rId14"/>
    <sheet name="15小高女槍術" sheetId="35" r:id="rId15"/>
    <sheet name="16小低女劍術" sheetId="38" r:id="rId16"/>
    <sheet name="17小高女劍術" sheetId="37" r:id="rId17"/>
    <sheet name="18國女劍術" sheetId="36" r:id="rId18"/>
    <sheet name="19小高男劍術" sheetId="43" r:id="rId19"/>
    <sheet name="20小高女棍術" sheetId="48" r:id="rId20"/>
    <sheet name="21小低男棍術" sheetId="47" r:id="rId21"/>
    <sheet name="22小高男棍術" sheetId="44" r:id="rId22"/>
    <sheet name="23小高男太極劍" sheetId="40" r:id="rId23"/>
    <sheet name="24小高女北拳" sheetId="49" r:id="rId24"/>
    <sheet name="25國女北拳" sheetId="50" r:id="rId25"/>
  </sheets>
  <calcPr calcId="152511"/>
</workbook>
</file>

<file path=xl/calcChain.xml><?xml version="1.0" encoding="utf-8"?>
<calcChain xmlns="http://schemas.openxmlformats.org/spreadsheetml/2006/main">
  <c r="I16" i="50" l="1"/>
  <c r="M7" i="22"/>
  <c r="I6" i="41" l="1"/>
  <c r="O6" i="41"/>
  <c r="N6" i="41"/>
  <c r="Q6" i="41" l="1"/>
  <c r="P6" i="41"/>
  <c r="J6" i="41" s="1"/>
  <c r="L6" i="41" s="1"/>
  <c r="R6" i="41"/>
  <c r="O17" i="50" l="1"/>
  <c r="Q17" i="50" s="1"/>
  <c r="N17" i="50"/>
  <c r="I17" i="50"/>
  <c r="O16" i="50"/>
  <c r="N16" i="50"/>
  <c r="O15" i="50"/>
  <c r="N15" i="50"/>
  <c r="I15" i="50"/>
  <c r="O14" i="50"/>
  <c r="N14" i="50"/>
  <c r="I14" i="50"/>
  <c r="O13" i="50"/>
  <c r="N13" i="50"/>
  <c r="I13" i="50"/>
  <c r="O12" i="50"/>
  <c r="N12" i="50"/>
  <c r="Q12" i="50" s="1"/>
  <c r="I12" i="50"/>
  <c r="O11" i="50"/>
  <c r="N11" i="50"/>
  <c r="I11" i="50"/>
  <c r="O10" i="50"/>
  <c r="N10" i="50"/>
  <c r="I10" i="50"/>
  <c r="O9" i="50"/>
  <c r="N9" i="50"/>
  <c r="I9" i="50"/>
  <c r="O8" i="50"/>
  <c r="N8" i="50"/>
  <c r="Q8" i="50" s="1"/>
  <c r="I8" i="50"/>
  <c r="O7" i="50"/>
  <c r="N7" i="50"/>
  <c r="Q7" i="50" s="1"/>
  <c r="I7" i="50"/>
  <c r="P7" i="50" s="1"/>
  <c r="J7" i="50" s="1"/>
  <c r="L7" i="50" s="1"/>
  <c r="O9" i="49"/>
  <c r="N9" i="49"/>
  <c r="Q9" i="49" s="1"/>
  <c r="I9" i="49"/>
  <c r="O8" i="49"/>
  <c r="N8" i="49"/>
  <c r="Q8" i="49" s="1"/>
  <c r="I8" i="49"/>
  <c r="O7" i="49"/>
  <c r="N7" i="49"/>
  <c r="Q7" i="49" s="1"/>
  <c r="I7" i="49"/>
  <c r="P7" i="49" s="1"/>
  <c r="J7" i="49" s="1"/>
  <c r="L7" i="49" s="1"/>
  <c r="P9" i="49" l="1"/>
  <c r="J9" i="49" s="1"/>
  <c r="L9" i="49" s="1"/>
  <c r="P17" i="50"/>
  <c r="J17" i="50" s="1"/>
  <c r="L17" i="50" s="1"/>
  <c r="P8" i="49"/>
  <c r="J8" i="49" s="1"/>
  <c r="L8" i="49" s="1"/>
  <c r="P8" i="50"/>
  <c r="J8" i="50" s="1"/>
  <c r="L8" i="50" s="1"/>
  <c r="Q9" i="50"/>
  <c r="Q13" i="50"/>
  <c r="P11" i="50"/>
  <c r="J11" i="50" s="1"/>
  <c r="L11" i="50" s="1"/>
  <c r="P9" i="50"/>
  <c r="J9" i="50" s="1"/>
  <c r="L9" i="50" s="1"/>
  <c r="Q11" i="50"/>
  <c r="Q15" i="50"/>
  <c r="R17" i="50"/>
  <c r="P13" i="50"/>
  <c r="J13" i="50" s="1"/>
  <c r="L13" i="50" s="1"/>
  <c r="Q14" i="50"/>
  <c r="P16" i="50"/>
  <c r="J16" i="50" s="1"/>
  <c r="L16" i="50" s="1"/>
  <c r="R16" i="50" s="1"/>
  <c r="Q10" i="50"/>
  <c r="P12" i="50"/>
  <c r="J12" i="50" s="1"/>
  <c r="L12" i="50" s="1"/>
  <c r="P15" i="50"/>
  <c r="J15" i="50" s="1"/>
  <c r="L15" i="50" s="1"/>
  <c r="Q16" i="50"/>
  <c r="P10" i="50"/>
  <c r="J10" i="50" s="1"/>
  <c r="L10" i="50" s="1"/>
  <c r="P14" i="50"/>
  <c r="J14" i="50" s="1"/>
  <c r="L14" i="50" s="1"/>
  <c r="R7" i="50"/>
  <c r="R8" i="49"/>
  <c r="R7" i="49"/>
  <c r="Q8" i="47"/>
  <c r="P8" i="47"/>
  <c r="J8" i="47" s="1"/>
  <c r="L8" i="47" s="1"/>
  <c r="O8" i="47"/>
  <c r="N8" i="47"/>
  <c r="I8" i="47"/>
  <c r="O9" i="43"/>
  <c r="N9" i="43"/>
  <c r="I9" i="43"/>
  <c r="O8" i="43"/>
  <c r="N8" i="43"/>
  <c r="I8" i="43"/>
  <c r="O13" i="37"/>
  <c r="N13" i="37"/>
  <c r="I13" i="37"/>
  <c r="O8" i="24"/>
  <c r="N8" i="24"/>
  <c r="Q8" i="24" s="1"/>
  <c r="I8" i="24"/>
  <c r="Q8" i="43" l="1"/>
  <c r="R15" i="50"/>
  <c r="R12" i="50"/>
  <c r="R13" i="50"/>
  <c r="R9" i="50"/>
  <c r="P8" i="24"/>
  <c r="J8" i="24" s="1"/>
  <c r="L8" i="24" s="1"/>
  <c r="Q13" i="37"/>
  <c r="P9" i="43"/>
  <c r="J9" i="43" s="1"/>
  <c r="L9" i="43" s="1"/>
  <c r="R9" i="49"/>
  <c r="R8" i="50"/>
  <c r="R11" i="50"/>
  <c r="Q9" i="43"/>
  <c r="R10" i="50"/>
  <c r="R14" i="50"/>
  <c r="R8" i="47"/>
  <c r="P8" i="43"/>
  <c r="J8" i="43" s="1"/>
  <c r="L8" i="43" s="1"/>
  <c r="P13" i="37"/>
  <c r="J13" i="37" s="1"/>
  <c r="L13" i="37" s="1"/>
  <c r="O6" i="31"/>
  <c r="N6" i="31"/>
  <c r="I6" i="31"/>
  <c r="O11" i="29"/>
  <c r="N11" i="29"/>
  <c r="Q11" i="29" s="1"/>
  <c r="I11" i="29"/>
  <c r="P11" i="29" s="1"/>
  <c r="J11" i="29" s="1"/>
  <c r="L11" i="29" s="1"/>
  <c r="O10" i="29"/>
  <c r="Q10" i="29" s="1"/>
  <c r="N10" i="29"/>
  <c r="I10" i="29"/>
  <c r="Q9" i="29"/>
  <c r="P9" i="29"/>
  <c r="J9" i="29" s="1"/>
  <c r="L9" i="29" s="1"/>
  <c r="O9" i="29"/>
  <c r="N9" i="29"/>
  <c r="I9" i="29"/>
  <c r="Q8" i="29"/>
  <c r="O8" i="29"/>
  <c r="N8" i="29"/>
  <c r="I8" i="29"/>
  <c r="P8" i="29" s="1"/>
  <c r="J8" i="29" s="1"/>
  <c r="L8" i="29" s="1"/>
  <c r="O7" i="29"/>
  <c r="N7" i="29"/>
  <c r="I7" i="29"/>
  <c r="O6" i="50"/>
  <c r="N6" i="50"/>
  <c r="I6" i="50"/>
  <c r="O5" i="50"/>
  <c r="N5" i="50"/>
  <c r="Q5" i="50" s="1"/>
  <c r="I5" i="50"/>
  <c r="O4" i="50"/>
  <c r="N4" i="50"/>
  <c r="I4" i="50"/>
  <c r="P7" i="29" l="1"/>
  <c r="J7" i="29" s="1"/>
  <c r="L7" i="29" s="1"/>
  <c r="Q6" i="31"/>
  <c r="R9" i="43"/>
  <c r="Q7" i="29"/>
  <c r="R8" i="24"/>
  <c r="Q4" i="50"/>
  <c r="P6" i="50"/>
  <c r="J6" i="50" s="1"/>
  <c r="L6" i="50" s="1"/>
  <c r="P5" i="50"/>
  <c r="J5" i="50" s="1"/>
  <c r="L5" i="50" s="1"/>
  <c r="M5" i="50" s="1"/>
  <c r="Q6" i="50"/>
  <c r="R8" i="43"/>
  <c r="R13" i="37"/>
  <c r="P6" i="31"/>
  <c r="J6" i="31" s="1"/>
  <c r="L6" i="31" s="1"/>
  <c r="R9" i="29"/>
  <c r="R8" i="29"/>
  <c r="R11" i="29"/>
  <c r="R7" i="29"/>
  <c r="P10" i="29"/>
  <c r="J10" i="29" s="1"/>
  <c r="L10" i="29" s="1"/>
  <c r="P4" i="50"/>
  <c r="J4" i="50" s="1"/>
  <c r="L4" i="50" s="1"/>
  <c r="O6" i="49"/>
  <c r="N6" i="49"/>
  <c r="I6" i="49"/>
  <c r="O5" i="49"/>
  <c r="N5" i="49"/>
  <c r="Q5" i="49" s="1"/>
  <c r="I5" i="49"/>
  <c r="O4" i="49"/>
  <c r="N4" i="49"/>
  <c r="Q4" i="49" s="1"/>
  <c r="I4" i="49"/>
  <c r="P4" i="49" s="1"/>
  <c r="J4" i="49" s="1"/>
  <c r="L4" i="49" s="1"/>
  <c r="I8" i="48"/>
  <c r="N8" i="48"/>
  <c r="Q8" i="48" s="1"/>
  <c r="O8" i="48"/>
  <c r="P8" i="48"/>
  <c r="J8" i="48" s="1"/>
  <c r="L8" i="48" s="1"/>
  <c r="I9" i="48"/>
  <c r="P9" i="48" s="1"/>
  <c r="J9" i="48" s="1"/>
  <c r="L9" i="48" s="1"/>
  <c r="N9" i="48"/>
  <c r="O9" i="48"/>
  <c r="Q9" i="48" s="1"/>
  <c r="I10" i="48"/>
  <c r="N10" i="48"/>
  <c r="O10" i="48"/>
  <c r="O7" i="48"/>
  <c r="N7" i="48"/>
  <c r="Q7" i="48" s="1"/>
  <c r="I7" i="48"/>
  <c r="Q6" i="48"/>
  <c r="O6" i="48"/>
  <c r="N6" i="48"/>
  <c r="I6" i="48"/>
  <c r="P6" i="48" s="1"/>
  <c r="J6" i="48" s="1"/>
  <c r="L6" i="48" s="1"/>
  <c r="O5" i="48"/>
  <c r="N5" i="48"/>
  <c r="Q5" i="48" s="1"/>
  <c r="I5" i="48"/>
  <c r="P5" i="48" s="1"/>
  <c r="J5" i="48" s="1"/>
  <c r="L5" i="48" s="1"/>
  <c r="O4" i="48"/>
  <c r="N4" i="48"/>
  <c r="Q4" i="48" s="1"/>
  <c r="I4" i="48"/>
  <c r="P4" i="48" s="1"/>
  <c r="J4" i="48" s="1"/>
  <c r="L4" i="48" s="1"/>
  <c r="O7" i="47"/>
  <c r="N7" i="47"/>
  <c r="I7" i="47"/>
  <c r="O6" i="47"/>
  <c r="N6" i="47"/>
  <c r="I6" i="47"/>
  <c r="O5" i="47"/>
  <c r="N5" i="47"/>
  <c r="Q5" i="47" s="1"/>
  <c r="I5" i="47"/>
  <c r="O4" i="47"/>
  <c r="N4" i="47"/>
  <c r="Q4" i="47" s="1"/>
  <c r="I4" i="47"/>
  <c r="Q10" i="48" l="1"/>
  <c r="M4" i="50"/>
  <c r="M7" i="50"/>
  <c r="M9" i="50"/>
  <c r="M8" i="50"/>
  <c r="M17" i="50"/>
  <c r="M13" i="50"/>
  <c r="M10" i="50"/>
  <c r="M15" i="50"/>
  <c r="M14" i="50"/>
  <c r="M12" i="50"/>
  <c r="M11" i="50"/>
  <c r="M16" i="50"/>
  <c r="M6" i="50"/>
  <c r="P10" i="48"/>
  <c r="J10" i="48" s="1"/>
  <c r="L10" i="48" s="1"/>
  <c r="P6" i="49"/>
  <c r="J6" i="49" s="1"/>
  <c r="L6" i="49" s="1"/>
  <c r="R5" i="50"/>
  <c r="P7" i="48"/>
  <c r="J7" i="48" s="1"/>
  <c r="L7" i="48" s="1"/>
  <c r="M7" i="48" s="1"/>
  <c r="Q6" i="49"/>
  <c r="M8" i="48"/>
  <c r="R6" i="50"/>
  <c r="Q7" i="47"/>
  <c r="P5" i="47"/>
  <c r="J5" i="47" s="1"/>
  <c r="L5" i="47" s="1"/>
  <c r="M5" i="47" s="1"/>
  <c r="P6" i="47"/>
  <c r="J6" i="47" s="1"/>
  <c r="L6" i="47" s="1"/>
  <c r="M6" i="47" s="1"/>
  <c r="P4" i="47"/>
  <c r="J4" i="47" s="1"/>
  <c r="L4" i="47" s="1"/>
  <c r="P7" i="47"/>
  <c r="J7" i="47" s="1"/>
  <c r="L7" i="47" s="1"/>
  <c r="R6" i="31"/>
  <c r="R10" i="29"/>
  <c r="R4" i="50"/>
  <c r="P5" i="49"/>
  <c r="J5" i="49" s="1"/>
  <c r="L5" i="49" s="1"/>
  <c r="R4" i="49"/>
  <c r="R6" i="49"/>
  <c r="R8" i="48"/>
  <c r="R10" i="48"/>
  <c r="R9" i="48"/>
  <c r="R6" i="48"/>
  <c r="R5" i="48"/>
  <c r="R4" i="48"/>
  <c r="R5" i="47"/>
  <c r="R4" i="47"/>
  <c r="Q6" i="47"/>
  <c r="I8" i="44"/>
  <c r="P8" i="44" s="1"/>
  <c r="J8" i="44" s="1"/>
  <c r="L8" i="44" s="1"/>
  <c r="N8" i="44"/>
  <c r="O8" i="44"/>
  <c r="Q8" i="44" s="1"/>
  <c r="I9" i="44"/>
  <c r="N9" i="44"/>
  <c r="O9" i="44"/>
  <c r="I10" i="44"/>
  <c r="N10" i="44"/>
  <c r="O10" i="44"/>
  <c r="I11" i="44"/>
  <c r="N11" i="44"/>
  <c r="O11" i="44"/>
  <c r="P11" i="44" s="1"/>
  <c r="J11" i="44" s="1"/>
  <c r="L11" i="44" s="1"/>
  <c r="I12" i="44"/>
  <c r="N12" i="44"/>
  <c r="O12" i="44"/>
  <c r="I13" i="44"/>
  <c r="N13" i="44"/>
  <c r="Q13" i="44" s="1"/>
  <c r="O13" i="44"/>
  <c r="I14" i="44"/>
  <c r="N14" i="44"/>
  <c r="O14" i="44"/>
  <c r="I15" i="44"/>
  <c r="N15" i="44"/>
  <c r="O15" i="44"/>
  <c r="P15" i="44"/>
  <c r="J15" i="44" s="1"/>
  <c r="L15" i="44" s="1"/>
  <c r="I8" i="41"/>
  <c r="N8" i="41"/>
  <c r="O8" i="41"/>
  <c r="I9" i="41"/>
  <c r="N9" i="41"/>
  <c r="O9" i="41"/>
  <c r="I10" i="41"/>
  <c r="N10" i="41"/>
  <c r="O10" i="41"/>
  <c r="I11" i="41"/>
  <c r="N11" i="41"/>
  <c r="O11" i="41"/>
  <c r="I8" i="37"/>
  <c r="N8" i="37"/>
  <c r="O8" i="37"/>
  <c r="I9" i="37"/>
  <c r="N9" i="37"/>
  <c r="O9" i="37"/>
  <c r="I10" i="37"/>
  <c r="N10" i="37"/>
  <c r="O10" i="37"/>
  <c r="I11" i="37"/>
  <c r="N11" i="37"/>
  <c r="O11" i="37"/>
  <c r="I12" i="37"/>
  <c r="N12" i="37"/>
  <c r="O12" i="37"/>
  <c r="I8" i="36"/>
  <c r="N8" i="36"/>
  <c r="O8" i="36"/>
  <c r="I9" i="36"/>
  <c r="N9" i="36"/>
  <c r="O9" i="36"/>
  <c r="I10" i="36"/>
  <c r="P10" i="36" s="1"/>
  <c r="J10" i="36" s="1"/>
  <c r="L10" i="36" s="1"/>
  <c r="N10" i="36"/>
  <c r="O10" i="36"/>
  <c r="Q10" i="36" s="1"/>
  <c r="I11" i="36"/>
  <c r="N11" i="36"/>
  <c r="O11" i="36"/>
  <c r="Q11" i="36" s="1"/>
  <c r="I12" i="36"/>
  <c r="N12" i="36"/>
  <c r="O12" i="36"/>
  <c r="I8" i="30"/>
  <c r="N8" i="30"/>
  <c r="O8" i="30"/>
  <c r="I9" i="30"/>
  <c r="N9" i="30"/>
  <c r="O9" i="30"/>
  <c r="I10" i="30"/>
  <c r="N10" i="30"/>
  <c r="O10" i="30"/>
  <c r="I6" i="26"/>
  <c r="N6" i="26"/>
  <c r="O6" i="26"/>
  <c r="I7" i="26"/>
  <c r="N7" i="26"/>
  <c r="O7" i="26"/>
  <c r="I8" i="23"/>
  <c r="N8" i="23"/>
  <c r="Q8" i="23" s="1"/>
  <c r="O8" i="23"/>
  <c r="I9" i="23"/>
  <c r="N9" i="23"/>
  <c r="O9" i="23"/>
  <c r="I10" i="23"/>
  <c r="N10" i="23"/>
  <c r="O10" i="23"/>
  <c r="I11" i="23"/>
  <c r="N11" i="23"/>
  <c r="O11" i="23"/>
  <c r="I8" i="22"/>
  <c r="N8" i="22"/>
  <c r="O8" i="22"/>
  <c r="I9" i="22"/>
  <c r="P9" i="22" s="1"/>
  <c r="J9" i="22" s="1"/>
  <c r="L9" i="22" s="1"/>
  <c r="N9" i="22"/>
  <c r="O9" i="22"/>
  <c r="P10" i="41" l="1"/>
  <c r="J10" i="41" s="1"/>
  <c r="L10" i="41" s="1"/>
  <c r="Q8" i="37"/>
  <c r="Q15" i="44"/>
  <c r="Q11" i="44"/>
  <c r="R5" i="49"/>
  <c r="M5" i="49"/>
  <c r="Q11" i="23"/>
  <c r="P10" i="23"/>
  <c r="J10" i="23" s="1"/>
  <c r="L10" i="23" s="1"/>
  <c r="Q8" i="36"/>
  <c r="P12" i="37"/>
  <c r="J12" i="37" s="1"/>
  <c r="L12" i="37" s="1"/>
  <c r="Q9" i="37"/>
  <c r="P8" i="37"/>
  <c r="J8" i="37" s="1"/>
  <c r="L8" i="37" s="1"/>
  <c r="P12" i="44"/>
  <c r="J12" i="44" s="1"/>
  <c r="L12" i="44" s="1"/>
  <c r="R6" i="47"/>
  <c r="R7" i="48"/>
  <c r="M4" i="47"/>
  <c r="M8" i="47"/>
  <c r="M8" i="49"/>
  <c r="M6" i="49"/>
  <c r="M7" i="49"/>
  <c r="M10" i="48"/>
  <c r="M4" i="48"/>
  <c r="P9" i="23"/>
  <c r="J9" i="23" s="1"/>
  <c r="L9" i="23" s="1"/>
  <c r="M4" i="49"/>
  <c r="M9" i="48"/>
  <c r="Q10" i="30"/>
  <c r="P11" i="41"/>
  <c r="J11" i="41" s="1"/>
  <c r="L11" i="41" s="1"/>
  <c r="R7" i="47"/>
  <c r="M7" i="47"/>
  <c r="M9" i="49"/>
  <c r="M5" i="48"/>
  <c r="M6" i="48"/>
  <c r="P6" i="26"/>
  <c r="J6" i="26" s="1"/>
  <c r="L6" i="26" s="1"/>
  <c r="Q10" i="41"/>
  <c r="R10" i="41" s="1"/>
  <c r="Q8" i="41"/>
  <c r="Q7" i="26"/>
  <c r="P7" i="26"/>
  <c r="J7" i="26" s="1"/>
  <c r="L7" i="26" s="1"/>
  <c r="R7" i="26" s="1"/>
  <c r="Q10" i="37"/>
  <c r="Q11" i="41"/>
  <c r="R11" i="41" s="1"/>
  <c r="Q9" i="41"/>
  <c r="P8" i="41"/>
  <c r="J8" i="41" s="1"/>
  <c r="L8" i="41" s="1"/>
  <c r="Q14" i="44"/>
  <c r="R14" i="44" s="1"/>
  <c r="P13" i="44"/>
  <c r="J13" i="44" s="1"/>
  <c r="L13" i="44" s="1"/>
  <c r="P10" i="44"/>
  <c r="J10" i="44" s="1"/>
  <c r="L10" i="44" s="1"/>
  <c r="Q9" i="22"/>
  <c r="Q9" i="23"/>
  <c r="Q6" i="26"/>
  <c r="P11" i="36"/>
  <c r="J11" i="36" s="1"/>
  <c r="L11" i="36" s="1"/>
  <c r="P11" i="37"/>
  <c r="J11" i="37" s="1"/>
  <c r="L11" i="37" s="1"/>
  <c r="P10" i="37"/>
  <c r="J10" i="37" s="1"/>
  <c r="L10" i="37" s="1"/>
  <c r="P9" i="41"/>
  <c r="J9" i="41" s="1"/>
  <c r="L9" i="41" s="1"/>
  <c r="P14" i="44"/>
  <c r="J14" i="44" s="1"/>
  <c r="L14" i="44" s="1"/>
  <c r="P11" i="23"/>
  <c r="J11" i="23" s="1"/>
  <c r="L11" i="23" s="1"/>
  <c r="P8" i="23"/>
  <c r="J8" i="23" s="1"/>
  <c r="L8" i="23" s="1"/>
  <c r="Q9" i="30"/>
  <c r="Q10" i="23"/>
  <c r="P10" i="30"/>
  <c r="J10" i="30" s="1"/>
  <c r="L10" i="30" s="1"/>
  <c r="Q12" i="37"/>
  <c r="Q12" i="44"/>
  <c r="R12" i="44" s="1"/>
  <c r="Q9" i="44"/>
  <c r="Q10" i="44"/>
  <c r="P9" i="44"/>
  <c r="J9" i="44" s="1"/>
  <c r="L9" i="44" s="1"/>
  <c r="R8" i="44"/>
  <c r="R10" i="44"/>
  <c r="R11" i="44"/>
  <c r="R15" i="44"/>
  <c r="R9" i="44"/>
  <c r="R9" i="41"/>
  <c r="Q11" i="37"/>
  <c r="P9" i="37"/>
  <c r="J9" i="37" s="1"/>
  <c r="L9" i="37" s="1"/>
  <c r="R12" i="37"/>
  <c r="R10" i="37"/>
  <c r="R8" i="37"/>
  <c r="P12" i="36"/>
  <c r="J12" i="36" s="1"/>
  <c r="L12" i="36" s="1"/>
  <c r="P9" i="36"/>
  <c r="J9" i="36" s="1"/>
  <c r="L9" i="36" s="1"/>
  <c r="Q12" i="36"/>
  <c r="R12" i="36" s="1"/>
  <c r="Q9" i="36"/>
  <c r="P8" i="36"/>
  <c r="J8" i="36" s="1"/>
  <c r="L8" i="36" s="1"/>
  <c r="R10" i="36"/>
  <c r="R11" i="36"/>
  <c r="P9" i="30"/>
  <c r="J9" i="30" s="1"/>
  <c r="L9" i="30" s="1"/>
  <c r="Q8" i="30"/>
  <c r="P8" i="30"/>
  <c r="J8" i="30" s="1"/>
  <c r="L8" i="30" s="1"/>
  <c r="R11" i="23"/>
  <c r="R8" i="23"/>
  <c r="R9" i="23"/>
  <c r="R10" i="23"/>
  <c r="Q8" i="22"/>
  <c r="P8" i="22"/>
  <c r="J8" i="22" s="1"/>
  <c r="L8" i="22" s="1"/>
  <c r="R9" i="22"/>
  <c r="O7" i="44"/>
  <c r="N7" i="44"/>
  <c r="I7" i="44"/>
  <c r="O6" i="44"/>
  <c r="N6" i="44"/>
  <c r="I6" i="44"/>
  <c r="O5" i="44"/>
  <c r="N5" i="44"/>
  <c r="I5" i="44"/>
  <c r="O4" i="44"/>
  <c r="N4" i="44"/>
  <c r="Q4" i="44" s="1"/>
  <c r="I4" i="44"/>
  <c r="O7" i="43"/>
  <c r="N7" i="43"/>
  <c r="I7" i="43"/>
  <c r="O6" i="43"/>
  <c r="N6" i="43"/>
  <c r="I6" i="43"/>
  <c r="O5" i="43"/>
  <c r="N5" i="43"/>
  <c r="Q5" i="43" s="1"/>
  <c r="I5" i="43"/>
  <c r="O4" i="43"/>
  <c r="N4" i="43"/>
  <c r="I4" i="43"/>
  <c r="O6" i="42"/>
  <c r="N6" i="42"/>
  <c r="I6" i="42"/>
  <c r="O5" i="42"/>
  <c r="N5" i="42"/>
  <c r="I5" i="42"/>
  <c r="O4" i="42"/>
  <c r="N4" i="42"/>
  <c r="I4" i="42"/>
  <c r="O7" i="41"/>
  <c r="N7" i="41"/>
  <c r="I7" i="41"/>
  <c r="O5" i="41"/>
  <c r="N5" i="41"/>
  <c r="Q5" i="41" s="1"/>
  <c r="I5" i="41"/>
  <c r="O4" i="41"/>
  <c r="N4" i="41"/>
  <c r="I4" i="41"/>
  <c r="O5" i="40"/>
  <c r="N5" i="40"/>
  <c r="I5" i="40"/>
  <c r="O4" i="40"/>
  <c r="N4" i="40"/>
  <c r="I4" i="40"/>
  <c r="O7" i="39"/>
  <c r="N7" i="39"/>
  <c r="I7" i="39"/>
  <c r="O6" i="39"/>
  <c r="N6" i="39"/>
  <c r="I6" i="39"/>
  <c r="P6" i="39" s="1"/>
  <c r="J6" i="39" s="1"/>
  <c r="L6" i="39" s="1"/>
  <c r="O5" i="39"/>
  <c r="N5" i="39"/>
  <c r="Q5" i="39" s="1"/>
  <c r="I5" i="39"/>
  <c r="O4" i="39"/>
  <c r="N4" i="39"/>
  <c r="I4" i="39"/>
  <c r="O5" i="38"/>
  <c r="N5" i="38"/>
  <c r="I5" i="38"/>
  <c r="O4" i="38"/>
  <c r="N4" i="38"/>
  <c r="I4" i="38"/>
  <c r="O7" i="37"/>
  <c r="N7" i="37"/>
  <c r="I7" i="37"/>
  <c r="O6" i="37"/>
  <c r="N6" i="37"/>
  <c r="Q6" i="37" s="1"/>
  <c r="I6" i="37"/>
  <c r="P6" i="37" s="1"/>
  <c r="J6" i="37" s="1"/>
  <c r="L6" i="37" s="1"/>
  <c r="O5" i="37"/>
  <c r="N5" i="37"/>
  <c r="I5" i="37"/>
  <c r="O4" i="37"/>
  <c r="N4" i="37"/>
  <c r="I4" i="37"/>
  <c r="O7" i="36"/>
  <c r="N7" i="36"/>
  <c r="I7" i="36"/>
  <c r="O6" i="36"/>
  <c r="N6" i="36"/>
  <c r="Q6" i="36" s="1"/>
  <c r="I6" i="36"/>
  <c r="P6" i="36" s="1"/>
  <c r="J6" i="36" s="1"/>
  <c r="L6" i="36" s="1"/>
  <c r="O5" i="36"/>
  <c r="N5" i="36"/>
  <c r="I5" i="36"/>
  <c r="O4" i="36"/>
  <c r="N4" i="36"/>
  <c r="I4" i="36"/>
  <c r="O7" i="35"/>
  <c r="N7" i="35"/>
  <c r="I7" i="35"/>
  <c r="O6" i="35"/>
  <c r="N6" i="35"/>
  <c r="I6" i="35"/>
  <c r="O5" i="35"/>
  <c r="N5" i="35"/>
  <c r="I5" i="35"/>
  <c r="O4" i="35"/>
  <c r="N4" i="35"/>
  <c r="I4" i="35"/>
  <c r="O6" i="34"/>
  <c r="N6" i="34"/>
  <c r="I6" i="34"/>
  <c r="O5" i="34"/>
  <c r="N5" i="34"/>
  <c r="I5" i="34"/>
  <c r="P5" i="34" s="1"/>
  <c r="J5" i="34" s="1"/>
  <c r="L5" i="34" s="1"/>
  <c r="O4" i="34"/>
  <c r="N4" i="34"/>
  <c r="I4" i="34"/>
  <c r="O7" i="33"/>
  <c r="N7" i="33"/>
  <c r="Q7" i="33" s="1"/>
  <c r="I7" i="33"/>
  <c r="O6" i="33"/>
  <c r="N6" i="33"/>
  <c r="Q6" i="33" s="1"/>
  <c r="I6" i="33"/>
  <c r="O5" i="33"/>
  <c r="N5" i="33"/>
  <c r="Q5" i="33" s="1"/>
  <c r="I5" i="33"/>
  <c r="P5" i="33" s="1"/>
  <c r="J5" i="33" s="1"/>
  <c r="L5" i="33" s="1"/>
  <c r="O4" i="33"/>
  <c r="N4" i="33"/>
  <c r="I4" i="33"/>
  <c r="O6" i="32"/>
  <c r="Q6" i="32" s="1"/>
  <c r="N6" i="32"/>
  <c r="I6" i="32"/>
  <c r="O5" i="32"/>
  <c r="N5" i="32"/>
  <c r="Q5" i="32" s="1"/>
  <c r="I5" i="32"/>
  <c r="O4" i="32"/>
  <c r="N4" i="32"/>
  <c r="I4" i="32"/>
  <c r="O5" i="31"/>
  <c r="N5" i="31"/>
  <c r="I5" i="31"/>
  <c r="O4" i="31"/>
  <c r="N4" i="31"/>
  <c r="I4" i="31"/>
  <c r="O7" i="30"/>
  <c r="N7" i="30"/>
  <c r="I7" i="30"/>
  <c r="O6" i="30"/>
  <c r="N6" i="30"/>
  <c r="Q6" i="30" s="1"/>
  <c r="I6" i="30"/>
  <c r="O5" i="30"/>
  <c r="N5" i="30"/>
  <c r="I5" i="30"/>
  <c r="O4" i="30"/>
  <c r="N4" i="30"/>
  <c r="I4" i="30"/>
  <c r="O6" i="29"/>
  <c r="Q6" i="29" s="1"/>
  <c r="N6" i="29"/>
  <c r="I6" i="29"/>
  <c r="O5" i="29"/>
  <c r="N5" i="29"/>
  <c r="I5" i="29"/>
  <c r="O4" i="29"/>
  <c r="N4" i="29"/>
  <c r="I4" i="29"/>
  <c r="O7" i="27"/>
  <c r="N7" i="27"/>
  <c r="Q7" i="27" s="1"/>
  <c r="I7" i="27"/>
  <c r="P7" i="27" s="1"/>
  <c r="J7" i="27" s="1"/>
  <c r="L7" i="27" s="1"/>
  <c r="O6" i="27"/>
  <c r="N6" i="27"/>
  <c r="I6" i="27"/>
  <c r="O5" i="27"/>
  <c r="N5" i="27"/>
  <c r="Q5" i="27" s="1"/>
  <c r="I5" i="27"/>
  <c r="O4" i="27"/>
  <c r="N4" i="27"/>
  <c r="Q4" i="27" s="1"/>
  <c r="I4" i="27"/>
  <c r="O5" i="26"/>
  <c r="N5" i="26"/>
  <c r="I5" i="26"/>
  <c r="O4" i="26"/>
  <c r="N4" i="26"/>
  <c r="I4" i="26"/>
  <c r="Q7" i="30" l="1"/>
  <c r="P6" i="27"/>
  <c r="J6" i="27" s="1"/>
  <c r="L6" i="27" s="1"/>
  <c r="P6" i="29"/>
  <c r="J6" i="29" s="1"/>
  <c r="L6" i="29" s="1"/>
  <c r="P6" i="32"/>
  <c r="J6" i="32" s="1"/>
  <c r="L6" i="32" s="1"/>
  <c r="R6" i="32" s="1"/>
  <c r="P6" i="43"/>
  <c r="J6" i="43" s="1"/>
  <c r="L6" i="43" s="1"/>
  <c r="P6" i="44"/>
  <c r="J6" i="44" s="1"/>
  <c r="L6" i="44" s="1"/>
  <c r="R9" i="30"/>
  <c r="R9" i="37"/>
  <c r="R8" i="41"/>
  <c r="R8" i="22"/>
  <c r="P4" i="27"/>
  <c r="J4" i="27" s="1"/>
  <c r="L4" i="27" s="1"/>
  <c r="P5" i="27"/>
  <c r="J5" i="27" s="1"/>
  <c r="L5" i="27" s="1"/>
  <c r="R5" i="27" s="1"/>
  <c r="Q6" i="27"/>
  <c r="Q5" i="37"/>
  <c r="Q5" i="40"/>
  <c r="Q5" i="42"/>
  <c r="Q6" i="43"/>
  <c r="Q6" i="44"/>
  <c r="R10" i="30"/>
  <c r="R8" i="36"/>
  <c r="R11" i="37"/>
  <c r="R13" i="44"/>
  <c r="Q4" i="26"/>
  <c r="R6" i="26"/>
  <c r="P4" i="32"/>
  <c r="J4" i="32" s="1"/>
  <c r="L4" i="32" s="1"/>
  <c r="P4" i="26"/>
  <c r="J4" i="26" s="1"/>
  <c r="L4" i="26" s="1"/>
  <c r="P5" i="26"/>
  <c r="J5" i="26" s="1"/>
  <c r="L5" i="26" s="1"/>
  <c r="Q5" i="26"/>
  <c r="R8" i="30"/>
  <c r="P5" i="38"/>
  <c r="J5" i="38" s="1"/>
  <c r="L5" i="38" s="1"/>
  <c r="P6" i="30"/>
  <c r="J6" i="30" s="1"/>
  <c r="L6" i="30" s="1"/>
  <c r="Q4" i="35"/>
  <c r="P7" i="35"/>
  <c r="J7" i="35" s="1"/>
  <c r="L7" i="35" s="1"/>
  <c r="Q4" i="37"/>
  <c r="P5" i="37"/>
  <c r="J5" i="37" s="1"/>
  <c r="L5" i="37" s="1"/>
  <c r="Q4" i="38"/>
  <c r="P5" i="39"/>
  <c r="J5" i="39" s="1"/>
  <c r="L5" i="39" s="1"/>
  <c r="R5" i="39" s="1"/>
  <c r="Q7" i="39"/>
  <c r="Q7" i="41"/>
  <c r="Q6" i="42"/>
  <c r="P4" i="44"/>
  <c r="J4" i="44" s="1"/>
  <c r="L4" i="44" s="1"/>
  <c r="Q5" i="44"/>
  <c r="P7" i="33"/>
  <c r="J7" i="33" s="1"/>
  <c r="L7" i="33" s="1"/>
  <c r="R7" i="33" s="1"/>
  <c r="Q7" i="35"/>
  <c r="Q7" i="37"/>
  <c r="P7" i="30"/>
  <c r="J7" i="30" s="1"/>
  <c r="L7" i="30" s="1"/>
  <c r="R7" i="30" s="1"/>
  <c r="P4" i="33"/>
  <c r="J4" i="33" s="1"/>
  <c r="L4" i="33" s="1"/>
  <c r="M6" i="33" s="1"/>
  <c r="P4" i="35"/>
  <c r="J4" i="35" s="1"/>
  <c r="L4" i="35" s="1"/>
  <c r="P6" i="42"/>
  <c r="J6" i="42" s="1"/>
  <c r="L6" i="42" s="1"/>
  <c r="P7" i="44"/>
  <c r="J7" i="44" s="1"/>
  <c r="L7" i="44" s="1"/>
  <c r="P5" i="44"/>
  <c r="J5" i="44" s="1"/>
  <c r="L5" i="44" s="1"/>
  <c r="M5" i="44" s="1"/>
  <c r="Q7" i="44"/>
  <c r="P4" i="43"/>
  <c r="J4" i="43" s="1"/>
  <c r="L4" i="43" s="1"/>
  <c r="Q4" i="43"/>
  <c r="P5" i="43"/>
  <c r="J5" i="43" s="1"/>
  <c r="L5" i="43" s="1"/>
  <c r="M5" i="43" s="1"/>
  <c r="Q7" i="43"/>
  <c r="P7" i="43"/>
  <c r="J7" i="43" s="1"/>
  <c r="L7" i="43" s="1"/>
  <c r="Q4" i="42"/>
  <c r="P5" i="42"/>
  <c r="J5" i="42" s="1"/>
  <c r="L5" i="42" s="1"/>
  <c r="R5" i="42" s="1"/>
  <c r="Q4" i="41"/>
  <c r="P5" i="41"/>
  <c r="J5" i="41" s="1"/>
  <c r="L5" i="41" s="1"/>
  <c r="Q4" i="40"/>
  <c r="P5" i="40"/>
  <c r="J5" i="40" s="1"/>
  <c r="L5" i="40" s="1"/>
  <c r="R5" i="40" s="1"/>
  <c r="Q6" i="39"/>
  <c r="Q4" i="39"/>
  <c r="Q5" i="38"/>
  <c r="R5" i="37"/>
  <c r="P4" i="36"/>
  <c r="J4" i="36" s="1"/>
  <c r="L4" i="36" s="1"/>
  <c r="R9" i="36"/>
  <c r="Q4" i="36"/>
  <c r="P5" i="36"/>
  <c r="J5" i="36" s="1"/>
  <c r="L5" i="36" s="1"/>
  <c r="M5" i="36" s="1"/>
  <c r="Q7" i="36"/>
  <c r="P5" i="35"/>
  <c r="J5" i="35" s="1"/>
  <c r="L5" i="35" s="1"/>
  <c r="M4" i="35" s="1"/>
  <c r="P6" i="35"/>
  <c r="J6" i="35" s="1"/>
  <c r="L6" i="35" s="1"/>
  <c r="M6" i="35" s="1"/>
  <c r="Q6" i="35"/>
  <c r="P4" i="34"/>
  <c r="J4" i="34" s="1"/>
  <c r="L4" i="34" s="1"/>
  <c r="Q4" i="34"/>
  <c r="P6" i="34"/>
  <c r="J6" i="34" s="1"/>
  <c r="L6" i="34" s="1"/>
  <c r="Q5" i="34"/>
  <c r="R5" i="34" s="1"/>
  <c r="Q6" i="34"/>
  <c r="P6" i="33"/>
  <c r="J6" i="33" s="1"/>
  <c r="L6" i="33" s="1"/>
  <c r="R6" i="33" s="1"/>
  <c r="Q4" i="33"/>
  <c r="Q4" i="32"/>
  <c r="P5" i="32"/>
  <c r="J5" i="32" s="1"/>
  <c r="L5" i="32" s="1"/>
  <c r="Q4" i="31"/>
  <c r="P4" i="31"/>
  <c r="J4" i="31" s="1"/>
  <c r="L4" i="31" s="1"/>
  <c r="P5" i="31"/>
  <c r="J5" i="31" s="1"/>
  <c r="L5" i="31" s="1"/>
  <c r="M5" i="31" s="1"/>
  <c r="Q5" i="31"/>
  <c r="Q5" i="30"/>
  <c r="Q4" i="30"/>
  <c r="P5" i="30"/>
  <c r="J5" i="30" s="1"/>
  <c r="L5" i="30" s="1"/>
  <c r="M5" i="30" s="1"/>
  <c r="Q4" i="29"/>
  <c r="P5" i="29"/>
  <c r="J5" i="29" s="1"/>
  <c r="L5" i="29" s="1"/>
  <c r="R5" i="29" s="1"/>
  <c r="Q5" i="29"/>
  <c r="R7" i="35"/>
  <c r="R6" i="37"/>
  <c r="R6" i="36"/>
  <c r="R6" i="39"/>
  <c r="R4" i="35"/>
  <c r="R6" i="42"/>
  <c r="R6" i="43"/>
  <c r="Q5" i="35"/>
  <c r="R5" i="35" s="1"/>
  <c r="Q5" i="36"/>
  <c r="P7" i="37"/>
  <c r="J7" i="37" s="1"/>
  <c r="L7" i="37" s="1"/>
  <c r="P4" i="38"/>
  <c r="J4" i="38" s="1"/>
  <c r="L4" i="38" s="1"/>
  <c r="P7" i="39"/>
  <c r="J7" i="39" s="1"/>
  <c r="L7" i="39" s="1"/>
  <c r="P4" i="40"/>
  <c r="J4" i="40" s="1"/>
  <c r="L4" i="40" s="1"/>
  <c r="P7" i="41"/>
  <c r="J7" i="41" s="1"/>
  <c r="L7" i="41" s="1"/>
  <c r="M7" i="41" s="1"/>
  <c r="P4" i="42"/>
  <c r="J4" i="42" s="1"/>
  <c r="L4" i="42" s="1"/>
  <c r="R6" i="44"/>
  <c r="P7" i="36"/>
  <c r="J7" i="36" s="1"/>
  <c r="L7" i="36" s="1"/>
  <c r="M7" i="36" s="1"/>
  <c r="P4" i="37"/>
  <c r="J4" i="37" s="1"/>
  <c r="L4" i="37" s="1"/>
  <c r="M11" i="37" s="1"/>
  <c r="P4" i="39"/>
  <c r="J4" i="39" s="1"/>
  <c r="L4" i="39" s="1"/>
  <c r="P4" i="41"/>
  <c r="J4" i="41" s="1"/>
  <c r="L4" i="41" s="1"/>
  <c r="R5" i="43"/>
  <c r="R7" i="44"/>
  <c r="R5" i="33"/>
  <c r="M5" i="33"/>
  <c r="R5" i="32"/>
  <c r="M7" i="33"/>
  <c r="R6" i="30"/>
  <c r="R6" i="29"/>
  <c r="M4" i="33"/>
  <c r="R4" i="33"/>
  <c r="P4" i="30"/>
  <c r="J4" i="30" s="1"/>
  <c r="L4" i="30" s="1"/>
  <c r="M10" i="30" s="1"/>
  <c r="P4" i="29"/>
  <c r="J4" i="29" s="1"/>
  <c r="L4" i="29" s="1"/>
  <c r="M5" i="27"/>
  <c r="R7" i="27"/>
  <c r="M7" i="27"/>
  <c r="R4" i="27"/>
  <c r="M4" i="27"/>
  <c r="M6" i="27"/>
  <c r="R6" i="27"/>
  <c r="O7" i="24"/>
  <c r="N7" i="24"/>
  <c r="Q7" i="24" s="1"/>
  <c r="I7" i="24"/>
  <c r="O6" i="24"/>
  <c r="N6" i="24"/>
  <c r="I6" i="24"/>
  <c r="O5" i="24"/>
  <c r="N5" i="24"/>
  <c r="I5" i="24"/>
  <c r="O4" i="24"/>
  <c r="N4" i="24"/>
  <c r="I4" i="24"/>
  <c r="O7" i="23"/>
  <c r="N7" i="23"/>
  <c r="I7" i="23"/>
  <c r="O6" i="23"/>
  <c r="N6" i="23"/>
  <c r="I6" i="23"/>
  <c r="O5" i="23"/>
  <c r="N5" i="23"/>
  <c r="I5" i="23"/>
  <c r="O4" i="23"/>
  <c r="N4" i="23"/>
  <c r="Q4" i="23" s="1"/>
  <c r="I4" i="23"/>
  <c r="P4" i="23" s="1"/>
  <c r="J4" i="23" s="1"/>
  <c r="L4" i="23" s="1"/>
  <c r="M4" i="31" l="1"/>
  <c r="M6" i="31"/>
  <c r="M4" i="41"/>
  <c r="M6" i="41"/>
  <c r="M5" i="41"/>
  <c r="M4" i="43"/>
  <c r="M8" i="43"/>
  <c r="M9" i="43"/>
  <c r="M4" i="44"/>
  <c r="M11" i="44"/>
  <c r="M15" i="44"/>
  <c r="M8" i="44"/>
  <c r="R4" i="32"/>
  <c r="M11" i="36"/>
  <c r="M6" i="36"/>
  <c r="M8" i="30"/>
  <c r="M9" i="37"/>
  <c r="M5" i="42"/>
  <c r="R4" i="44"/>
  <c r="R6" i="35"/>
  <c r="M4" i="32"/>
  <c r="M4" i="36"/>
  <c r="M10" i="36"/>
  <c r="M14" i="44"/>
  <c r="M11" i="41"/>
  <c r="M6" i="29"/>
  <c r="M9" i="44"/>
  <c r="M10" i="41"/>
  <c r="M4" i="37"/>
  <c r="M13" i="37"/>
  <c r="M5" i="37"/>
  <c r="M6" i="30"/>
  <c r="M13" i="44"/>
  <c r="M8" i="37"/>
  <c r="M12" i="36"/>
  <c r="M6" i="44"/>
  <c r="M9" i="36"/>
  <c r="M12" i="44"/>
  <c r="M4" i="29"/>
  <c r="M8" i="29"/>
  <c r="M11" i="29"/>
  <c r="M9" i="29"/>
  <c r="M7" i="29"/>
  <c r="M10" i="29"/>
  <c r="M7" i="44"/>
  <c r="M7" i="30"/>
  <c r="R5" i="38"/>
  <c r="M10" i="44"/>
  <c r="M9" i="41"/>
  <c r="M8" i="41"/>
  <c r="M8" i="36"/>
  <c r="M6" i="43"/>
  <c r="M10" i="37"/>
  <c r="M6" i="37"/>
  <c r="M7" i="37"/>
  <c r="M4" i="30"/>
  <c r="R5" i="36"/>
  <c r="M5" i="29"/>
  <c r="R7" i="43"/>
  <c r="M7" i="43"/>
  <c r="M9" i="30"/>
  <c r="M12" i="37"/>
  <c r="R4" i="26"/>
  <c r="R5" i="26"/>
  <c r="M5" i="26"/>
  <c r="M4" i="26"/>
  <c r="M7" i="26"/>
  <c r="M6" i="26"/>
  <c r="R5" i="41"/>
  <c r="R6" i="34"/>
  <c r="M6" i="32"/>
  <c r="P4" i="24"/>
  <c r="J4" i="24" s="1"/>
  <c r="L4" i="24" s="1"/>
  <c r="Q4" i="24"/>
  <c r="P6" i="23"/>
  <c r="J6" i="23" s="1"/>
  <c r="L6" i="23" s="1"/>
  <c r="Q7" i="23"/>
  <c r="Q5" i="24"/>
  <c r="P7" i="24"/>
  <c r="J7" i="24" s="1"/>
  <c r="L7" i="24" s="1"/>
  <c r="M5" i="32"/>
  <c r="M5" i="35"/>
  <c r="M7" i="35"/>
  <c r="R5" i="30"/>
  <c r="M5" i="34"/>
  <c r="R4" i="36"/>
  <c r="R5" i="44"/>
  <c r="Q5" i="23"/>
  <c r="R4" i="43"/>
  <c r="M5" i="40"/>
  <c r="M6" i="34"/>
  <c r="R4" i="34"/>
  <c r="M4" i="34"/>
  <c r="R4" i="31"/>
  <c r="R5" i="31"/>
  <c r="P6" i="24"/>
  <c r="J6" i="24" s="1"/>
  <c r="L6" i="24" s="1"/>
  <c r="Q6" i="24"/>
  <c r="Q6" i="23"/>
  <c r="P7" i="23"/>
  <c r="J7" i="23" s="1"/>
  <c r="L7" i="23" s="1"/>
  <c r="R7" i="36"/>
  <c r="M4" i="42"/>
  <c r="R4" i="42"/>
  <c r="R7" i="37"/>
  <c r="M4" i="40"/>
  <c r="R4" i="40"/>
  <c r="M4" i="38"/>
  <c r="R4" i="38"/>
  <c r="M4" i="39"/>
  <c r="R4" i="39"/>
  <c r="M5" i="39"/>
  <c r="R7" i="41"/>
  <c r="R4" i="41"/>
  <c r="R4" i="37"/>
  <c r="R7" i="39"/>
  <c r="M7" i="39"/>
  <c r="M6" i="42"/>
  <c r="M5" i="38"/>
  <c r="M6" i="39"/>
  <c r="R4" i="29"/>
  <c r="R4" i="30"/>
  <c r="R7" i="24"/>
  <c r="P5" i="24"/>
  <c r="J5" i="24" s="1"/>
  <c r="L5" i="24" s="1"/>
  <c r="R4" i="23"/>
  <c r="P5" i="23"/>
  <c r="J5" i="23" s="1"/>
  <c r="L5" i="23" s="1"/>
  <c r="M8" i="23" s="1"/>
  <c r="O7" i="22"/>
  <c r="N7" i="22"/>
  <c r="I7" i="22"/>
  <c r="O6" i="22"/>
  <c r="N6" i="22"/>
  <c r="I6" i="22"/>
  <c r="O5" i="22"/>
  <c r="N5" i="22"/>
  <c r="I5" i="22"/>
  <c r="O4" i="22"/>
  <c r="N4" i="22"/>
  <c r="I4" i="22"/>
  <c r="R6" i="23" l="1"/>
  <c r="M6" i="23"/>
  <c r="M11" i="23"/>
  <c r="M7" i="23"/>
  <c r="M4" i="24"/>
  <c r="M8" i="24"/>
  <c r="M9" i="23"/>
  <c r="M5" i="24"/>
  <c r="M10" i="23"/>
  <c r="M4" i="23"/>
  <c r="M5" i="23"/>
  <c r="R6" i="24"/>
  <c r="M6" i="24"/>
  <c r="M7" i="24"/>
  <c r="R4" i="24"/>
  <c r="R7" i="23"/>
  <c r="Q5" i="22"/>
  <c r="R5" i="24"/>
  <c r="R5" i="23"/>
  <c r="P7" i="22"/>
  <c r="J7" i="22" s="1"/>
  <c r="L7" i="22" s="1"/>
  <c r="Q7" i="22"/>
  <c r="P6" i="22"/>
  <c r="J6" i="22" s="1"/>
  <c r="L6" i="22" s="1"/>
  <c r="M6" i="22" s="1"/>
  <c r="Q6" i="22"/>
  <c r="P5" i="22"/>
  <c r="J5" i="22" s="1"/>
  <c r="L5" i="22" s="1"/>
  <c r="Q4" i="22"/>
  <c r="P4" i="22"/>
  <c r="J4" i="22" s="1"/>
  <c r="L4" i="22" s="1"/>
  <c r="R4" i="22" l="1"/>
  <c r="M4" i="22"/>
  <c r="M9" i="22"/>
  <c r="M8" i="22"/>
  <c r="R5" i="22"/>
  <c r="M5" i="22"/>
  <c r="R7" i="22"/>
  <c r="R6" i="22"/>
</calcChain>
</file>

<file path=xl/sharedStrings.xml><?xml version="1.0" encoding="utf-8"?>
<sst xmlns="http://schemas.openxmlformats.org/spreadsheetml/2006/main" count="894" uniqueCount="238">
  <si>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</si>
  <si>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</si>
  <si>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</si>
  <si>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</si>
  <si>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</si>
  <si>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</si>
  <si>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</si>
  <si>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</si>
  <si>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</si>
  <si>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</si>
  <si>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</si>
  <si>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林育陞</t>
  </si>
  <si>
    <t>正心中學</t>
  </si>
  <si>
    <t>謝立倫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</si>
  <si>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</si>
  <si>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</si>
  <si>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</si>
  <si>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</si>
  <si>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</si>
  <si>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</si>
  <si>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</si>
  <si>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</si>
  <si>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</si>
  <si>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</si>
  <si>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</si>
  <si>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陳柔安</t>
  </si>
  <si>
    <t>飛沙國中</t>
  </si>
  <si>
    <t>陳惠玲</t>
  </si>
  <si>
    <t>東勢國中</t>
  </si>
  <si>
    <t>曾思涵</t>
  </si>
  <si>
    <t>李怡潔</t>
  </si>
  <si>
    <t>備註: 合計8位選手參賽,取4名。</t>
    <phoneticPr fontId="1" type="noConversion"/>
  </si>
  <si>
    <t>雲林國小</t>
  </si>
  <si>
    <t>袁梓晏</t>
  </si>
  <si>
    <t>黃筠婷</t>
  </si>
  <si>
    <t>桂林國小</t>
  </si>
  <si>
    <t>洪家妤</t>
  </si>
  <si>
    <t>公誠國小</t>
  </si>
  <si>
    <t>許宛嫺</t>
  </si>
  <si>
    <t>洪嘉妍</t>
  </si>
  <si>
    <t>陳宥晨</t>
  </si>
  <si>
    <t>建華國小</t>
  </si>
  <si>
    <t>李姿儀</t>
  </si>
  <si>
    <t>蕭雅文</t>
  </si>
  <si>
    <t>東南國中</t>
  </si>
  <si>
    <t>陳妍忻</t>
  </si>
  <si>
    <t>陳宛琳</t>
  </si>
  <si>
    <t>莊婷瑜</t>
  </si>
  <si>
    <t>蔡甄恬</t>
  </si>
  <si>
    <t>楊卉庭</t>
  </si>
  <si>
    <t>林家右</t>
  </si>
  <si>
    <t>吳孟哲</t>
  </si>
  <si>
    <t>陳建佑</t>
  </si>
  <si>
    <t>淵明國中</t>
  </si>
  <si>
    <t>莊帛澄</t>
  </si>
  <si>
    <t>曾家弘</t>
  </si>
  <si>
    <t>備註: 合計9位選手參賽,取5名。</t>
    <phoneticPr fontId="1" type="noConversion"/>
  </si>
  <si>
    <t>黃聖傑</t>
  </si>
  <si>
    <t>何洋榮</t>
  </si>
  <si>
    <t>廖柏翰</t>
  </si>
  <si>
    <t>曾柏喬</t>
  </si>
  <si>
    <t>李承翰</t>
  </si>
  <si>
    <t>張邑豪</t>
  </si>
  <si>
    <t>賴宗暉</t>
  </si>
  <si>
    <t>郭庭維</t>
  </si>
  <si>
    <t>立仁國小</t>
  </si>
  <si>
    <t>吳煥凱</t>
  </si>
  <si>
    <t>吳竣紘</t>
  </si>
  <si>
    <t>備註: 合計2位選手參賽,取1名。</t>
    <phoneticPr fontId="1" type="noConversion"/>
  </si>
  <si>
    <t>陳德樂</t>
  </si>
  <si>
    <t>張育倫</t>
  </si>
  <si>
    <t>周駿熹</t>
  </si>
  <si>
    <t>莊勝評</t>
  </si>
  <si>
    <t>陳柏忻</t>
  </si>
  <si>
    <t>王晨宇</t>
  </si>
  <si>
    <t>鎮西國小</t>
  </si>
  <si>
    <t>張妘萁</t>
  </si>
  <si>
    <t>邱沛甄</t>
  </si>
  <si>
    <t>張絮涵</t>
  </si>
  <si>
    <t>吳采樺</t>
  </si>
  <si>
    <t>崇德國中</t>
  </si>
  <si>
    <t>蘇家愛</t>
  </si>
  <si>
    <t>吳富桂</t>
  </si>
  <si>
    <t>沈筠容</t>
  </si>
  <si>
    <t>東明國中</t>
  </si>
  <si>
    <t>周子晴</t>
  </si>
  <si>
    <t>虎尾國小</t>
  </si>
  <si>
    <t>陳苡阡</t>
  </si>
  <si>
    <t>王旆絨</t>
  </si>
  <si>
    <t>彭鏝芩</t>
  </si>
  <si>
    <t>李釨穜</t>
  </si>
  <si>
    <t>安慶國小</t>
  </si>
  <si>
    <t>林璽恩</t>
  </si>
  <si>
    <t>育仁國小</t>
  </si>
  <si>
    <t>林妤晴</t>
  </si>
  <si>
    <t>台西國中</t>
  </si>
  <si>
    <t>高佳琪</t>
  </si>
  <si>
    <t>林妤臻</t>
  </si>
  <si>
    <t>尚德國小</t>
  </si>
  <si>
    <t>林葭芸</t>
  </si>
  <si>
    <t>吳靜惠</t>
  </si>
  <si>
    <t>王胤旂</t>
  </si>
  <si>
    <t>周瑋霆</t>
  </si>
  <si>
    <t>高睿鴻</t>
  </si>
  <si>
    <t>黃博昱</t>
  </si>
  <si>
    <t>吳宗樺</t>
  </si>
  <si>
    <t>周瑋梁</t>
  </si>
  <si>
    <t>楊沛肯</t>
  </si>
  <si>
    <t>王錦泰</t>
  </si>
  <si>
    <t>林俊安</t>
  </si>
  <si>
    <t>林威廷</t>
  </si>
  <si>
    <t>高維佐</t>
  </si>
  <si>
    <t>符傳國</t>
  </si>
  <si>
    <t>曹恩瑋</t>
  </si>
  <si>
    <t>黃宇豪</t>
  </si>
  <si>
    <t>郭庭佑</t>
  </si>
  <si>
    <t>吳  瀚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</si>
  <si>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</si>
  <si>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</si>
  <si>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</si>
  <si>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</si>
  <si>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</si>
  <si>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</si>
  <si>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</si>
  <si>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</si>
  <si>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</si>
  <si>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</si>
  <si>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</si>
  <si>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</si>
  <si>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</si>
  <si>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</si>
  <si>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</si>
  <si>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</si>
  <si>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</si>
  <si>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</si>
  <si>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</si>
  <si>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</si>
  <si>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</si>
  <si>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</si>
  <si>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</si>
  <si>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</si>
  <si>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</si>
  <si>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合計3位選手參賽,取2名。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</si>
  <si>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</si>
  <si>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</si>
  <si>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</si>
  <si>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陳李新豪</t>
  </si>
  <si>
    <t>陳祥恩</t>
  </si>
  <si>
    <t>雲林縣108年春季縣長盃國術錦標賽【國中男子組 武術 長拳】比賽名單 乙5場</t>
    <phoneticPr fontId="1" type="noConversion"/>
  </si>
  <si>
    <t>備註: 合計3位選手參賽,取2名。</t>
    <phoneticPr fontId="1" type="noConversion"/>
  </si>
  <si>
    <t>備註: 合計8位選手參賽,取4名。</t>
    <phoneticPr fontId="1" type="noConversion"/>
  </si>
  <si>
    <t>廖顥恩</t>
  </si>
  <si>
    <t>林勛堯</t>
  </si>
  <si>
    <t>雲林縣108年春季縣長盃國術錦標賽【國中男子組 武術 南拳】比賽名單 乙6場</t>
    <phoneticPr fontId="1" type="noConversion"/>
  </si>
  <si>
    <t>雲林縣108年春季縣長盃國術錦標賽【國中女子組 武術 長拳】比賽名單 乙2場</t>
    <phoneticPr fontId="1" type="noConversion"/>
  </si>
  <si>
    <t>雲林縣108年春季縣長盃國術錦標賽【國小女子高年級組 武術 長拳】比賽名單 乙1場</t>
    <phoneticPr fontId="1" type="noConversion"/>
  </si>
  <si>
    <t>雲林縣108年春季縣長盃國術錦標賽【國小男子高年級組 武術 長拳】比賽名單 乙4場</t>
    <phoneticPr fontId="1" type="noConversion"/>
  </si>
  <si>
    <t>雲林縣108年春季縣長盃國術錦標賽【國小男子低年級組 武術 長拳】比賽名單 乙3場</t>
    <phoneticPr fontId="1" type="noConversion"/>
  </si>
  <si>
    <t>雲林縣108年春季縣長盃國術錦標賽【國小女子高年級組 武術 太極拳】比賽名單 乙7場</t>
    <phoneticPr fontId="1" type="noConversion"/>
  </si>
  <si>
    <t>雲林縣108年春季縣長盃國術錦標賽【國小男子高年級組 武術 太極拳】比賽名單 乙8場</t>
    <phoneticPr fontId="1" type="noConversion"/>
  </si>
  <si>
    <t>雲林縣108年春季縣長盃國術錦標賽【國中女子組 武術 太極拳】比賽名單 乙9場</t>
    <phoneticPr fontId="1" type="noConversion"/>
  </si>
  <si>
    <t>雲林縣108年春季縣長盃國術錦標賽【國中男子組 武術 太極拳】比賽名單 乙10場</t>
    <phoneticPr fontId="1" type="noConversion"/>
  </si>
  <si>
    <t>雲林縣108年春秋季縣長盃國術錦標賽【國中男子組 武術 刀術】比賽名單 乙14場</t>
    <phoneticPr fontId="1" type="noConversion"/>
  </si>
  <si>
    <t>雲林縣108年春季縣長盃國術錦標賽【國中女子組 國術 北拳】比賽名單 乙25場</t>
    <phoneticPr fontId="1" type="noConversion"/>
  </si>
  <si>
    <t>雲林縣108年春季縣長盃國術錦標賽【國小男子高年級組 武術 太極劍】比賽名單 乙23場</t>
    <phoneticPr fontId="1" type="noConversion"/>
  </si>
  <si>
    <t>雲林縣108年春季縣長盃國術錦標賽【國小男子低年級組 武術 棍術】比賽名單 乙21場</t>
    <phoneticPr fontId="1" type="noConversion"/>
  </si>
  <si>
    <t>雲林縣108年春季縣長盃國術錦標賽【國小女子高年級組 武術 棍術】比賽名單 乙20場</t>
    <phoneticPr fontId="1" type="noConversion"/>
  </si>
  <si>
    <t>雲林縣108年春季縣長盃國術錦標賽【國小男子高年級組 武術 劍術】比賽名單 乙19場</t>
    <phoneticPr fontId="1" type="noConversion"/>
  </si>
  <si>
    <t>雲林縣108年春季縣長盃國術錦標賽【國中女子組 武術 劍術】比賽名單 乙18場</t>
    <phoneticPr fontId="1" type="noConversion"/>
  </si>
  <si>
    <t>雲林縣108年春季縣長盃國術錦標賽【國小女子高年級組 武術 劍術】比賽名單 乙17場</t>
    <phoneticPr fontId="1" type="noConversion"/>
  </si>
  <si>
    <t>雲林縣108年春季縣長盃國術錦標賽【國小女子低年級組 武術 劍術】比賽名單 乙16場</t>
    <phoneticPr fontId="1" type="noConversion"/>
  </si>
  <si>
    <t>雲林縣108年春季縣長盃國術錦標賽【國小女子高年級組 武術 槍術】比賽名單 乙15場</t>
    <phoneticPr fontId="1" type="noConversion"/>
  </si>
  <si>
    <t>雲林縣108年春季縣長盃國術錦標賽【國中女子組 武術 刀術】比賽名單 乙13場</t>
    <phoneticPr fontId="1" type="noConversion"/>
  </si>
  <si>
    <t>雲林縣108年春季縣長盃國術錦標賽【國小男子高年級組 武術 刀術】比賽名單 乙12場</t>
    <phoneticPr fontId="1" type="noConversion"/>
  </si>
  <si>
    <t>雲林縣108年春季縣長盃國術錦標賽【國小女子高年級組 武術 刀術】比賽名單 乙11場</t>
    <phoneticPr fontId="1" type="noConversion"/>
  </si>
  <si>
    <t>雲林縣108年春季縣長盃國術錦標賽【國小男子高年級組 武術 棍術】比賽名單 乙22場</t>
    <phoneticPr fontId="1" type="noConversion"/>
  </si>
  <si>
    <t>曾瑋恩</t>
  </si>
  <si>
    <t>廖敏</t>
  </si>
  <si>
    <t>林庭安</t>
  </si>
  <si>
    <t>備註: 合計5位選手參賽,取3名。</t>
    <phoneticPr fontId="1" type="noConversion"/>
  </si>
  <si>
    <t>彭文德</t>
  </si>
  <si>
    <t>吳瀚</t>
  </si>
  <si>
    <t>陳允寬</t>
  </si>
  <si>
    <t>戴煜洋</t>
  </si>
  <si>
    <t>吳禹震</t>
  </si>
  <si>
    <t>楊惟翔</t>
  </si>
  <si>
    <t>楊惟翔</t>
    <phoneticPr fontId="1" type="noConversion"/>
  </si>
  <si>
    <t>備註: 合計7位選手參賽,取4名。</t>
    <phoneticPr fontId="1" type="noConversion"/>
  </si>
  <si>
    <t>備註: 合計4位選手參賽,取2名。</t>
    <phoneticPr fontId="1" type="noConversion"/>
  </si>
  <si>
    <t>備註: 合計6位選手參賽,取3名。</t>
    <phoneticPr fontId="1" type="noConversion"/>
  </si>
  <si>
    <t>林知誼</t>
  </si>
  <si>
    <t>曾筠芸</t>
  </si>
  <si>
    <t>備註: 合計3位選手參賽,取2名。</t>
    <phoneticPr fontId="1" type="noConversion"/>
  </si>
  <si>
    <t>曾柏喬</t>
    <phoneticPr fontId="1" type="noConversion"/>
  </si>
  <si>
    <t>吳思嫺</t>
  </si>
  <si>
    <t>蔡瑀翔</t>
  </si>
  <si>
    <t>葉湘芸</t>
  </si>
  <si>
    <t>湖美琪</t>
  </si>
  <si>
    <t>備註: 合計2位選手參賽,取1名。</t>
    <phoneticPr fontId="1" type="noConversion"/>
  </si>
  <si>
    <t>黃雅涵</t>
  </si>
  <si>
    <t>備註: 合計10位選手參賽,取5名。</t>
    <phoneticPr fontId="1" type="noConversion"/>
  </si>
  <si>
    <t>吳妍葳</t>
  </si>
  <si>
    <t>楊以浩</t>
  </si>
  <si>
    <t>吳閩軒</t>
    <phoneticPr fontId="1" type="noConversion"/>
  </si>
  <si>
    <t>林士耘</t>
  </si>
  <si>
    <t>陳毅恩</t>
  </si>
  <si>
    <t>樟湖國小</t>
  </si>
  <si>
    <t>尚德國小</t>
    <phoneticPr fontId="1" type="noConversion"/>
  </si>
  <si>
    <t>備註: 合計12位選手參賽,取6名。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</si>
  <si>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
若無法分出勝負，則同分者名次並列。</t>
    </r>
    <phoneticPr fontId="1" type="noConversion"/>
  </si>
  <si>
    <t>黃筠婷</t>
    <phoneticPr fontId="1" type="noConversion"/>
  </si>
  <si>
    <t>張鈞甯</t>
  </si>
  <si>
    <t>鎮南國小</t>
  </si>
  <si>
    <t>林珈均</t>
  </si>
  <si>
    <t>備註: 合計6位選手參賽,取3名。</t>
    <phoneticPr fontId="1" type="noConversion"/>
  </si>
  <si>
    <t>鄭筑芯</t>
  </si>
  <si>
    <t>陳婷方</t>
  </si>
  <si>
    <t>黃子銀</t>
  </si>
  <si>
    <t>張紓瑄</t>
  </si>
  <si>
    <t>王慧慈</t>
  </si>
  <si>
    <t>黃盈敏</t>
  </si>
  <si>
    <t>黃芊敏</t>
  </si>
  <si>
    <t>高欣</t>
  </si>
  <si>
    <t>林宸宇</t>
  </si>
  <si>
    <t>王胤旂</t>
    <phoneticPr fontId="1" type="noConversion"/>
  </si>
  <si>
    <t>雲林縣108年春季縣長盃國術錦標賽【國小女子高年級組 國術 北拳】比賽名單 乙24場</t>
    <phoneticPr fontId="1" type="noConversion"/>
  </si>
  <si>
    <t>備註: 合計14位選手參賽,取7名。</t>
    <phoneticPr fontId="1" type="noConversion"/>
  </si>
  <si>
    <t>備註: 合計5位選手參賽,取3名。</t>
    <phoneticPr fontId="1" type="noConversion"/>
  </si>
  <si>
    <t>備註: 合計8位選手參賽,取4名。</t>
    <phoneticPr fontId="1" type="noConversion"/>
  </si>
  <si>
    <t>吳雙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</si>
  <si>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</si>
  <si>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</si>
  <si>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</si>
  <si>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</si>
  <si>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</si>
  <si>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五號裁判</t>
    <phoneticPr fontId="1" type="noConversion"/>
  </si>
  <si>
    <t>裁判長加減分</t>
    <phoneticPr fontId="1" type="noConversion"/>
  </si>
  <si>
    <t>裁判長加減分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</si>
</sst>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10" zoomScaleNormal="100" workbookViewId="0">
      <selection activeCell="M11" sqref="M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155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23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119</v>
      </c>
      <c r="K3" s="5" t="s">
        <v>231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76</v>
      </c>
      <c r="C4" s="16" t="s">
        <v>32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88</v>
      </c>
      <c r="C5" s="16" t="s">
        <v>37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16" t="s">
        <v>34</v>
      </c>
      <c r="C6" s="16" t="s">
        <v>35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16" t="s">
        <v>33</v>
      </c>
      <c r="C7" s="16" t="s">
        <v>32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16" t="s">
        <v>40</v>
      </c>
      <c r="C8" s="16" t="s">
        <v>41</v>
      </c>
      <c r="D8" s="2"/>
      <c r="E8" s="2"/>
      <c r="F8" s="2"/>
      <c r="G8" s="2"/>
      <c r="H8" s="2"/>
      <c r="I8" s="2">
        <f t="shared" ref="I8:I11" si="6">SUM(D8:H8)</f>
        <v>0</v>
      </c>
      <c r="J8" s="2">
        <f t="shared" ref="J8:J11" si="7">SUM(P8/3)</f>
        <v>0</v>
      </c>
      <c r="K8" s="2"/>
      <c r="L8" s="2">
        <f t="shared" ref="L8:L11" si="8">SUM(J8:K8)</f>
        <v>0</v>
      </c>
      <c r="M8" s="2">
        <f t="shared" si="0"/>
        <v>1</v>
      </c>
      <c r="N8" s="3">
        <f t="shared" ref="N8:N11" si="9">MAX(D8:H8)</f>
        <v>0</v>
      </c>
      <c r="O8" s="3">
        <f t="shared" ref="O8:O11" si="10">MIN(D8:H8)</f>
        <v>0</v>
      </c>
      <c r="P8" s="7">
        <f t="shared" ref="P8:P11" si="11">SUM(I8-N8-O8)</f>
        <v>0</v>
      </c>
      <c r="Q8" s="7">
        <f t="shared" ref="Q8:Q11" si="12">AVERAGE(N8:O8)</f>
        <v>0</v>
      </c>
      <c r="R8" s="9">
        <f t="shared" ref="R8:R11" si="13">L8-Q8</f>
        <v>0</v>
      </c>
    </row>
    <row r="9" spans="1:18" ht="36.9" customHeight="1" x14ac:dyDescent="0.3">
      <c r="A9" s="2">
        <v>6</v>
      </c>
      <c r="B9" s="16" t="s">
        <v>89</v>
      </c>
      <c r="C9" s="16" t="s">
        <v>37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6.9" customHeight="1" x14ac:dyDescent="0.3">
      <c r="A10" s="2">
        <v>7</v>
      </c>
      <c r="B10" s="16" t="s">
        <v>78</v>
      </c>
      <c r="C10" s="16" t="s">
        <v>37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6.9" customHeight="1" x14ac:dyDescent="0.3">
      <c r="A11" s="2">
        <v>8</v>
      </c>
      <c r="B11" s="16" t="s">
        <v>176</v>
      </c>
      <c r="C11" s="16" t="s">
        <v>32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0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36.9" customHeight="1" x14ac:dyDescent="0.3">
      <c r="A12" s="40" t="s">
        <v>31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1"/>
      <c r="O12" s="41"/>
    </row>
    <row r="13" spans="1:18" ht="36.9" customHeight="1" x14ac:dyDescent="0.3">
      <c r="A13" s="4"/>
      <c r="B13" s="4"/>
      <c r="C13" s="42" t="s">
        <v>9</v>
      </c>
      <c r="D13" s="42"/>
      <c r="E13" s="42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51" customHeight="1" x14ac:dyDescent="0.3">
      <c r="A14" s="35" t="s">
        <v>24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</row>
  </sheetData>
  <sortState ref="A4:C11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A10" sqref="A10:O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154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118</v>
      </c>
      <c r="K3" s="5" t="s">
        <v>232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177</v>
      </c>
      <c r="C4" s="2" t="s">
        <v>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27</v>
      </c>
      <c r="C5" s="2" t="s">
        <v>28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101</v>
      </c>
      <c r="C6" s="2" t="s">
        <v>10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178</v>
      </c>
      <c r="C7" s="2" t="s">
        <v>10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25</v>
      </c>
      <c r="C8" s="2" t="s">
        <v>26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9" customHeight="1" x14ac:dyDescent="0.3">
      <c r="A9" s="2">
        <v>6</v>
      </c>
      <c r="B9" s="2" t="s">
        <v>29</v>
      </c>
      <c r="C9" s="2" t="s">
        <v>12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6.9" customHeight="1" x14ac:dyDescent="0.3">
      <c r="A10" s="40" t="s">
        <v>189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1"/>
      <c r="O10" s="41"/>
    </row>
    <row r="11" spans="1:18" ht="36.9" customHeight="1" x14ac:dyDescent="0.3">
      <c r="A11" s="4"/>
      <c r="B11" s="4"/>
      <c r="C11" s="42" t="s">
        <v>9</v>
      </c>
      <c r="D11" s="42"/>
      <c r="E11" s="42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 x14ac:dyDescent="0.3">
      <c r="A12" s="35" t="s">
        <v>24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</sheetData>
  <sortState ref="A4:C9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activeCell="M8" sqref="M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157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120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121</v>
      </c>
      <c r="K3" s="5" t="s">
        <v>233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182</v>
      </c>
      <c r="C4" s="16" t="s">
        <v>37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115</v>
      </c>
      <c r="C5" s="16" t="s">
        <v>65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6.9" customHeight="1" x14ac:dyDescent="0.3">
      <c r="A6" s="2">
        <v>3</v>
      </c>
      <c r="B6" s="16" t="s">
        <v>181</v>
      </c>
      <c r="C6" s="16" t="s">
        <v>65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">
        <v>4</v>
      </c>
      <c r="B7" s="16" t="s">
        <v>183</v>
      </c>
      <c r="C7" s="16" t="s">
        <v>32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6.9" customHeight="1" x14ac:dyDescent="0.3">
      <c r="A8" s="2">
        <v>5</v>
      </c>
      <c r="B8" s="16" t="s">
        <v>180</v>
      </c>
      <c r="C8" s="16" t="s">
        <v>35</v>
      </c>
      <c r="D8" s="2"/>
      <c r="E8" s="2"/>
      <c r="F8" s="2"/>
      <c r="G8" s="2"/>
      <c r="H8" s="2"/>
      <c r="I8" s="2">
        <f t="shared" ref="I8" si="5">SUM(D8:H8)</f>
        <v>0</v>
      </c>
      <c r="J8" s="2">
        <f t="shared" ref="J8" si="6">SUM(P8/3)</f>
        <v>0</v>
      </c>
      <c r="K8" s="2"/>
      <c r="L8" s="2">
        <f t="shared" ref="L8" si="7">SUM(J8:K8)</f>
        <v>0</v>
      </c>
      <c r="M8" s="2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ref="Q8" si="8">AVERAGE(N8:O8)</f>
        <v>0</v>
      </c>
      <c r="R8" s="9">
        <f t="shared" ref="R8" si="9">L8-Q8</f>
        <v>0</v>
      </c>
    </row>
    <row r="9" spans="1:18" ht="36.9" customHeight="1" x14ac:dyDescent="0.3">
      <c r="A9" s="33" t="s">
        <v>179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/>
      <c r="O9" s="22"/>
    </row>
    <row r="10" spans="1:18" ht="36.9" customHeight="1" x14ac:dyDescent="0.3">
      <c r="A10" s="4"/>
      <c r="B10" s="4"/>
      <c r="C10" s="19" t="s">
        <v>9</v>
      </c>
      <c r="D10" s="19"/>
      <c r="E10" s="19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1.5" customHeight="1" x14ac:dyDescent="0.3">
      <c r="A11" s="35" t="s">
        <v>24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  <row r="13" spans="1:18" ht="35.25" customHeight="1" x14ac:dyDescent="0.3"/>
    <row r="15" spans="1:18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</sheetData>
  <sortState ref="A4:C8">
    <sortCondition ref="A3"/>
  </sortState>
  <mergeCells count="5">
    <mergeCell ref="A15:R15"/>
    <mergeCell ref="A1:M2"/>
    <mergeCell ref="N2:P2"/>
    <mergeCell ref="Q2:R2"/>
    <mergeCell ref="A11:R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C14" sqref="C14:E1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122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123</v>
      </c>
      <c r="K3" s="5" t="s">
        <v>234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3" customHeight="1" x14ac:dyDescent="0.3">
      <c r="A4" s="2">
        <v>1</v>
      </c>
      <c r="B4" s="16" t="s">
        <v>60</v>
      </c>
      <c r="C4" s="16" t="s">
        <v>37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RANK(L4,$L$4:$L$10)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3">
      <c r="A5" s="2">
        <v>2</v>
      </c>
      <c r="B5" s="16" t="s">
        <v>66</v>
      </c>
      <c r="C5" s="16" t="s">
        <v>41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3" customHeight="1" x14ac:dyDescent="0.3">
      <c r="A6" s="2">
        <v>3</v>
      </c>
      <c r="B6" s="16" t="s">
        <v>63</v>
      </c>
      <c r="C6" s="16" t="s">
        <v>32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3" customHeight="1" x14ac:dyDescent="0.3">
      <c r="A7" s="2">
        <v>4</v>
      </c>
      <c r="B7" s="16" t="s">
        <v>186</v>
      </c>
      <c r="C7" s="16" t="s">
        <v>32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3" customHeight="1" x14ac:dyDescent="0.3">
      <c r="A8" s="2">
        <v>5</v>
      </c>
      <c r="B8" s="16" t="s">
        <v>184</v>
      </c>
      <c r="C8" s="16" t="s">
        <v>37</v>
      </c>
      <c r="D8" s="2"/>
      <c r="E8" s="2"/>
      <c r="F8" s="2"/>
      <c r="G8" s="2"/>
      <c r="H8" s="2"/>
      <c r="I8" s="2">
        <f t="shared" ref="I8:I10" si="6">SUM(D8:H8)</f>
        <v>0</v>
      </c>
      <c r="J8" s="2">
        <f t="shared" ref="J8:J10" si="7">SUM(P8/3)</f>
        <v>0</v>
      </c>
      <c r="K8" s="2"/>
      <c r="L8" s="2">
        <f t="shared" ref="L8:L10" si="8">SUM(J8:K8)</f>
        <v>0</v>
      </c>
      <c r="M8" s="2">
        <f t="shared" si="0"/>
        <v>1</v>
      </c>
      <c r="N8" s="3">
        <f t="shared" ref="N8:N10" si="9">MAX(D8:H8)</f>
        <v>0</v>
      </c>
      <c r="O8" s="3">
        <f t="shared" ref="O8:O10" si="10">MIN(D8:H8)</f>
        <v>0</v>
      </c>
      <c r="P8" s="7">
        <f t="shared" ref="P8:P10" si="11">SUM(I8-N8-O8)</f>
        <v>0</v>
      </c>
      <c r="Q8" s="7">
        <f t="shared" ref="Q8:Q10" si="12">AVERAGE(N8:O8)</f>
        <v>0</v>
      </c>
      <c r="R8" s="9">
        <f t="shared" ref="R8:R10" si="13">L8-Q8</f>
        <v>0</v>
      </c>
    </row>
    <row r="9" spans="1:18" ht="33" customHeight="1" x14ac:dyDescent="0.3">
      <c r="A9" s="2">
        <v>6</v>
      </c>
      <c r="B9" s="16" t="s">
        <v>57</v>
      </c>
      <c r="C9" s="16" t="s">
        <v>35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3" customHeight="1" x14ac:dyDescent="0.3">
      <c r="A10" s="2">
        <v>7</v>
      </c>
      <c r="B10" s="16" t="s">
        <v>62</v>
      </c>
      <c r="C10" s="16" t="s">
        <v>32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3" customHeight="1" x14ac:dyDescent="0.3">
      <c r="A11" s="40" t="s">
        <v>187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1"/>
      <c r="O11" s="41"/>
    </row>
    <row r="12" spans="1:18" ht="33" customHeight="1" x14ac:dyDescent="0.3">
      <c r="A12" s="4"/>
      <c r="B12" s="4"/>
      <c r="C12" s="42" t="s">
        <v>9</v>
      </c>
      <c r="D12" s="42"/>
      <c r="E12" s="42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3" customHeight="1" x14ac:dyDescent="0.3">
      <c r="A13" s="35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  <row r="14" spans="1:18" ht="19.95" customHeight="1" x14ac:dyDescent="0.3">
      <c r="A14" s="4"/>
      <c r="B14" s="4"/>
      <c r="C14" s="42"/>
      <c r="D14" s="42"/>
      <c r="E14" s="42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36.9" customHeight="1" x14ac:dyDescent="0.3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8" ht="34.950000000000003" customHeight="1" x14ac:dyDescent="0.3">
      <c r="P16" s="18"/>
      <c r="Q16" s="18"/>
      <c r="R16" s="18"/>
    </row>
  </sheetData>
  <sortState ref="A4:C10">
    <sortCondition ref="A3"/>
  </sortState>
  <mergeCells count="7">
    <mergeCell ref="A1:M2"/>
    <mergeCell ref="N2:P2"/>
    <mergeCell ref="Q2:R2"/>
    <mergeCell ref="C14:E14"/>
    <mergeCell ref="A11:O11"/>
    <mergeCell ref="C12:E12"/>
    <mergeCell ref="A13:R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90" zoomScaleNormal="90" workbookViewId="0">
      <selection activeCell="M7" sqref="M7"/>
    </sheetView>
  </sheetViews>
  <sheetFormatPr defaultColWidth="9" defaultRowHeight="16.2" x14ac:dyDescent="0.3"/>
  <cols>
    <col min="1" max="1" width="5.21875" style="1" customWidth="1"/>
    <col min="2" max="2" width="10.8867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36" t="s">
        <v>148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19.9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128</v>
      </c>
      <c r="K3" s="5" t="s">
        <v>231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54</v>
      </c>
      <c r="C4" s="16" t="s">
        <v>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147</v>
      </c>
      <c r="C5" s="16" t="s">
        <v>10</v>
      </c>
      <c r="D5" s="2"/>
      <c r="E5" s="2"/>
      <c r="F5" s="2"/>
      <c r="G5" s="2"/>
      <c r="H5" s="2"/>
      <c r="I5" s="2">
        <f t="shared" ref="I5:I6" si="1">SUM(D5:H5)</f>
        <v>0</v>
      </c>
      <c r="J5" s="2">
        <f t="shared" ref="J5:J6" si="2">SUM(P5/3)</f>
        <v>0</v>
      </c>
      <c r="K5" s="2"/>
      <c r="L5" s="2">
        <f t="shared" ref="L5:L11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11" si="4">AVERAGE(N5:O5)</f>
        <v>0</v>
      </c>
      <c r="R5" s="9">
        <f t="shared" ref="R5:R11" si="5">L5-Q5</f>
        <v>0</v>
      </c>
    </row>
    <row r="6" spans="1:18" ht="36.9" customHeight="1" x14ac:dyDescent="0.3">
      <c r="A6" s="2">
        <v>3</v>
      </c>
      <c r="B6" s="16" t="s">
        <v>146</v>
      </c>
      <c r="C6" s="16" t="s">
        <v>28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16" t="s">
        <v>51</v>
      </c>
      <c r="C7" s="16" t="s">
        <v>28</v>
      </c>
      <c r="D7" s="2"/>
      <c r="E7" s="2"/>
      <c r="F7" s="2"/>
      <c r="G7" s="2"/>
      <c r="H7" s="2"/>
      <c r="I7" s="2">
        <f t="shared" ref="I7:I11" si="6">SUM(D7:H7)</f>
        <v>0</v>
      </c>
      <c r="J7" s="2">
        <f t="shared" ref="J7:J11" si="7">SUM(P7/3)</f>
        <v>0</v>
      </c>
      <c r="K7" s="2"/>
      <c r="L7" s="2">
        <f t="shared" si="3"/>
        <v>0</v>
      </c>
      <c r="M7" s="2">
        <f t="shared" si="0"/>
        <v>1</v>
      </c>
      <c r="N7" s="3">
        <f t="shared" ref="N7:N11" si="8">MAX(D7:H7)</f>
        <v>0</v>
      </c>
      <c r="O7" s="3">
        <f t="shared" ref="O7:O11" si="9">MIN(D7:H7)</f>
        <v>0</v>
      </c>
      <c r="P7" s="7">
        <f t="shared" ref="P7:P11" si="10"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16" t="s">
        <v>50</v>
      </c>
      <c r="C8" s="16" t="s">
        <v>28</v>
      </c>
      <c r="D8" s="2"/>
      <c r="E8" s="2"/>
      <c r="F8" s="2"/>
      <c r="G8" s="2"/>
      <c r="H8" s="2"/>
      <c r="I8" s="2">
        <f t="shared" si="6"/>
        <v>0</v>
      </c>
      <c r="J8" s="2">
        <f t="shared" si="7"/>
        <v>0</v>
      </c>
      <c r="K8" s="2"/>
      <c r="L8" s="2">
        <f t="shared" si="3"/>
        <v>0</v>
      </c>
      <c r="M8" s="2">
        <f t="shared" si="0"/>
        <v>1</v>
      </c>
      <c r="N8" s="3">
        <f t="shared" si="8"/>
        <v>0</v>
      </c>
      <c r="O8" s="3">
        <f t="shared" si="9"/>
        <v>0</v>
      </c>
      <c r="P8" s="7">
        <f t="shared" si="10"/>
        <v>0</v>
      </c>
      <c r="Q8" s="7">
        <f t="shared" si="4"/>
        <v>0</v>
      </c>
      <c r="R8" s="9">
        <f t="shared" si="5"/>
        <v>0</v>
      </c>
    </row>
    <row r="9" spans="1:18" ht="36.9" customHeight="1" x14ac:dyDescent="0.3">
      <c r="A9" s="2">
        <v>6</v>
      </c>
      <c r="B9" s="16" t="s">
        <v>55</v>
      </c>
      <c r="C9" s="16" t="s">
        <v>10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3"/>
        <v>0</v>
      </c>
      <c r="M9" s="2">
        <f t="shared" si="0"/>
        <v>1</v>
      </c>
      <c r="N9" s="3">
        <f t="shared" si="8"/>
        <v>0</v>
      </c>
      <c r="O9" s="3">
        <f t="shared" si="9"/>
        <v>0</v>
      </c>
      <c r="P9" s="7">
        <f t="shared" si="10"/>
        <v>0</v>
      </c>
      <c r="Q9" s="7">
        <f t="shared" si="4"/>
        <v>0</v>
      </c>
      <c r="R9" s="9">
        <f t="shared" si="5"/>
        <v>0</v>
      </c>
    </row>
    <row r="10" spans="1:18" ht="36.9" customHeight="1" x14ac:dyDescent="0.3">
      <c r="A10" s="2">
        <v>7</v>
      </c>
      <c r="B10" s="16" t="s">
        <v>11</v>
      </c>
      <c r="C10" s="16" t="s">
        <v>10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3"/>
        <v>0</v>
      </c>
      <c r="M10" s="2">
        <f t="shared" si="0"/>
        <v>1</v>
      </c>
      <c r="N10" s="3">
        <f t="shared" si="8"/>
        <v>0</v>
      </c>
      <c r="O10" s="3">
        <f t="shared" si="9"/>
        <v>0</v>
      </c>
      <c r="P10" s="7">
        <f t="shared" si="10"/>
        <v>0</v>
      </c>
      <c r="Q10" s="7">
        <f t="shared" si="4"/>
        <v>0</v>
      </c>
      <c r="R10" s="9">
        <f t="shared" si="5"/>
        <v>0</v>
      </c>
    </row>
    <row r="11" spans="1:18" ht="36.9" customHeight="1" x14ac:dyDescent="0.3">
      <c r="A11" s="2">
        <v>8</v>
      </c>
      <c r="B11" s="16" t="s">
        <v>52</v>
      </c>
      <c r="C11" s="16" t="s">
        <v>53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3"/>
        <v>0</v>
      </c>
      <c r="M11" s="2">
        <f t="shared" si="0"/>
        <v>1</v>
      </c>
      <c r="N11" s="3">
        <f t="shared" si="8"/>
        <v>0</v>
      </c>
      <c r="O11" s="3">
        <f t="shared" si="9"/>
        <v>0</v>
      </c>
      <c r="P11" s="7">
        <f t="shared" si="10"/>
        <v>0</v>
      </c>
      <c r="Q11" s="7">
        <f t="shared" si="4"/>
        <v>0</v>
      </c>
      <c r="R11" s="9">
        <f t="shared" si="5"/>
        <v>0</v>
      </c>
    </row>
    <row r="12" spans="1:18" ht="36.9" customHeight="1" x14ac:dyDescent="0.3">
      <c r="A12" s="33" t="s">
        <v>150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8" ht="19.95" customHeight="1" x14ac:dyDescent="0.3">
      <c r="A13" s="4"/>
      <c r="B13" s="4"/>
      <c r="C13" s="19" t="s">
        <v>9</v>
      </c>
      <c r="D13" s="19"/>
      <c r="E13" s="19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36.9" customHeight="1" x14ac:dyDescent="0.3">
      <c r="A14" s="35" t="s">
        <v>24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</row>
    <row r="15" spans="1:18" ht="51" customHeigh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</sheetData>
  <sortState ref="A4:C11">
    <sortCondition ref="A3"/>
  </sortState>
  <mergeCells count="5">
    <mergeCell ref="A15:R15"/>
    <mergeCell ref="A1:M2"/>
    <mergeCell ref="N2:P2"/>
    <mergeCell ref="Q2:R2"/>
    <mergeCell ref="A14:R14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Normal="100" workbookViewId="0">
      <selection activeCell="A7" sqref="A7:O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153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129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125</v>
      </c>
      <c r="K3" s="5" t="s">
        <v>231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67</v>
      </c>
      <c r="C4" s="16" t="s">
        <v>26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151</v>
      </c>
      <c r="C5" s="16" t="s">
        <v>12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">
        <v>3</v>
      </c>
      <c r="B6" s="16" t="s">
        <v>152</v>
      </c>
      <c r="C6" s="16" t="s">
        <v>95</v>
      </c>
      <c r="D6" s="2"/>
      <c r="E6" s="2"/>
      <c r="F6" s="2"/>
      <c r="G6" s="2"/>
      <c r="H6" s="2"/>
      <c r="I6" s="2">
        <f t="shared" ref="I6" si="5">SUM(D6:H6)</f>
        <v>0</v>
      </c>
      <c r="J6" s="2">
        <f t="shared" ref="J6" si="6">SUM(P6/3)</f>
        <v>0</v>
      </c>
      <c r="K6" s="2"/>
      <c r="L6" s="2">
        <f t="shared" ref="L6" si="7"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" si="8">AVERAGE(N6:O6)</f>
        <v>0</v>
      </c>
      <c r="R6" s="9">
        <f t="shared" ref="R6" si="9">L6-Q6</f>
        <v>0</v>
      </c>
    </row>
    <row r="7" spans="1:18" ht="36.9" customHeight="1" x14ac:dyDescent="0.3">
      <c r="A7" s="40" t="s">
        <v>149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  <c r="O7" s="41"/>
    </row>
    <row r="8" spans="1:18" ht="36.9" customHeight="1" x14ac:dyDescent="0.3">
      <c r="A8" s="4"/>
      <c r="B8" s="4"/>
      <c r="C8" s="19" t="s">
        <v>9</v>
      </c>
      <c r="D8" s="19"/>
      <c r="E8" s="19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35" t="s">
        <v>24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  <row r="10" spans="1:18" ht="19.8" x14ac:dyDescent="0.3">
      <c r="A10" s="4"/>
      <c r="B10" s="4"/>
      <c r="C10" s="15"/>
      <c r="D10" s="15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x14ac:dyDescent="0.3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</sheetData>
  <sortState ref="A4:C6">
    <sortCondition ref="A3"/>
  </sortState>
  <mergeCells count="6">
    <mergeCell ref="A11:R11"/>
    <mergeCell ref="A1:M2"/>
    <mergeCell ref="N2:P2"/>
    <mergeCell ref="Q2:R2"/>
    <mergeCell ref="A9:R9"/>
    <mergeCell ref="A7:O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A8" sqref="A8:O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36" t="s">
        <v>158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19.9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126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235</v>
      </c>
      <c r="I3" s="11" t="s">
        <v>22</v>
      </c>
      <c r="J3" s="6" t="s">
        <v>127</v>
      </c>
      <c r="K3" s="5" t="s">
        <v>231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4.950000000000003" customHeight="1" x14ac:dyDescent="0.3">
      <c r="A4" s="2">
        <v>1</v>
      </c>
      <c r="B4" s="16" t="s">
        <v>49</v>
      </c>
      <c r="C4" s="16" t="s">
        <v>37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 x14ac:dyDescent="0.3">
      <c r="A5" s="2">
        <v>2</v>
      </c>
      <c r="B5" s="16" t="s">
        <v>48</v>
      </c>
      <c r="C5" s="16" t="s">
        <v>37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 x14ac:dyDescent="0.3">
      <c r="A6" s="2">
        <v>3</v>
      </c>
      <c r="B6" s="16" t="s">
        <v>76</v>
      </c>
      <c r="C6" s="16" t="s">
        <v>32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 x14ac:dyDescent="0.3">
      <c r="A7" s="2">
        <v>4</v>
      </c>
      <c r="B7" s="16" t="s">
        <v>38</v>
      </c>
      <c r="C7" s="16" t="s">
        <v>37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 x14ac:dyDescent="0.3">
      <c r="A8" s="40" t="s">
        <v>188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1"/>
      <c r="O8" s="41"/>
    </row>
    <row r="9" spans="1:18" ht="34.950000000000003" customHeight="1" x14ac:dyDescent="0.3">
      <c r="A9" s="4"/>
      <c r="B9" s="4"/>
      <c r="C9" s="42" t="s">
        <v>9</v>
      </c>
      <c r="D9" s="42"/>
      <c r="E9" s="42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4.950000000000003" customHeight="1" x14ac:dyDescent="0.3">
      <c r="A10" s="35" t="s">
        <v>24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  <row r="11" spans="1:18" ht="34.950000000000003" customHeight="1" x14ac:dyDescent="0.3">
      <c r="A11" s="26"/>
      <c r="B11" s="19"/>
      <c r="C11" s="1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3"/>
      <c r="O11" s="3"/>
      <c r="R11" s="9"/>
    </row>
    <row r="12" spans="1:18" ht="34.950000000000003" customHeight="1" x14ac:dyDescent="0.3">
      <c r="A12" s="26"/>
      <c r="B12" s="19"/>
      <c r="C12" s="1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3"/>
      <c r="O12" s="3"/>
      <c r="R12" s="9"/>
    </row>
    <row r="13" spans="1:18" ht="34.950000000000003" customHeight="1" x14ac:dyDescent="0.3">
      <c r="A13" s="26"/>
      <c r="B13" s="19"/>
      <c r="C13" s="1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3"/>
      <c r="O13" s="3"/>
      <c r="R13" s="9"/>
    </row>
    <row r="14" spans="1:18" ht="19.95" customHeight="1" x14ac:dyDescent="0.3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8" ht="36.9" customHeight="1" x14ac:dyDescent="0.3"/>
    <row r="16" spans="1:18" ht="36.9" customHeight="1" x14ac:dyDescent="0.3"/>
  </sheetData>
  <sortState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activeCell="A8" sqref="A8:O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159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122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123</v>
      </c>
      <c r="K3" s="5" t="s">
        <v>231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4.950000000000003" customHeight="1" x14ac:dyDescent="0.3">
      <c r="A4" s="2">
        <v>1</v>
      </c>
      <c r="B4" s="16" t="s">
        <v>73</v>
      </c>
      <c r="C4" s="16" t="s">
        <v>32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 x14ac:dyDescent="0.3">
      <c r="A5" s="2">
        <v>2</v>
      </c>
      <c r="B5" s="16" t="s">
        <v>74</v>
      </c>
      <c r="C5" s="16" t="s">
        <v>37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 x14ac:dyDescent="0.3">
      <c r="A6" s="2">
        <v>3</v>
      </c>
      <c r="B6" s="16" t="s">
        <v>59</v>
      </c>
      <c r="C6" s="16" t="s">
        <v>37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 x14ac:dyDescent="0.3">
      <c r="A7" s="2">
        <v>4</v>
      </c>
      <c r="B7" s="16" t="s">
        <v>61</v>
      </c>
      <c r="C7" s="16" t="s">
        <v>32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 x14ac:dyDescent="0.3">
      <c r="A8" s="40" t="s">
        <v>188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1"/>
      <c r="O8" s="41"/>
    </row>
    <row r="9" spans="1:18" ht="34.950000000000003" customHeight="1" x14ac:dyDescent="0.3">
      <c r="A9" s="4"/>
      <c r="B9" s="4"/>
      <c r="C9" s="42" t="s">
        <v>9</v>
      </c>
      <c r="D9" s="42"/>
      <c r="E9" s="42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4.950000000000003" customHeight="1" x14ac:dyDescent="0.3">
      <c r="A10" s="35" t="s">
        <v>24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  <row r="11" spans="1:18" ht="34.950000000000003" customHeight="1" x14ac:dyDescent="0.3">
      <c r="A11" s="26"/>
      <c r="B11" s="19"/>
      <c r="C11" s="1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3"/>
      <c r="O11" s="3"/>
      <c r="R11" s="9"/>
    </row>
    <row r="12" spans="1:18" ht="34.950000000000003" customHeight="1" x14ac:dyDescent="0.3">
      <c r="A12" s="26"/>
      <c r="B12" s="19"/>
      <c r="C12" s="1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3"/>
      <c r="O12" s="3"/>
      <c r="R12" s="9"/>
    </row>
    <row r="13" spans="1:18" ht="19.95" customHeight="1" x14ac:dyDescent="0.3">
      <c r="A13" s="43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4"/>
      <c r="O13" s="44"/>
    </row>
    <row r="14" spans="1:18" ht="36.9" customHeight="1" x14ac:dyDescent="0.3">
      <c r="A14" s="4"/>
      <c r="B14" s="4"/>
      <c r="C14" s="42"/>
      <c r="D14" s="42"/>
      <c r="E14" s="42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</sheetData>
  <sortState ref="A4:C7">
    <sortCondition ref="A3"/>
  </sortState>
  <mergeCells count="9">
    <mergeCell ref="A15:R15"/>
    <mergeCell ref="A1:M2"/>
    <mergeCell ref="N2:P2"/>
    <mergeCell ref="Q2:R2"/>
    <mergeCell ref="A13:O13"/>
    <mergeCell ref="C14:E14"/>
    <mergeCell ref="A8:O8"/>
    <mergeCell ref="C9:E9"/>
    <mergeCell ref="A10:R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M8" sqref="M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160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124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125</v>
      </c>
      <c r="K3" s="5" t="s">
        <v>236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190</v>
      </c>
      <c r="C4" s="16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9">
        <f>L4-Q4</f>
        <v>0</v>
      </c>
    </row>
    <row r="5" spans="1:18" ht="36.9" customHeight="1" x14ac:dyDescent="0.3">
      <c r="A5" s="2">
        <v>2</v>
      </c>
      <c r="B5" s="16" t="s">
        <v>45</v>
      </c>
      <c r="C5" s="16" t="s">
        <v>12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6.9" customHeight="1" x14ac:dyDescent="0.3">
      <c r="A6" s="2">
        <v>3</v>
      </c>
      <c r="B6" s="16" t="s">
        <v>46</v>
      </c>
      <c r="C6" s="16" t="s">
        <v>12</v>
      </c>
      <c r="D6" s="2"/>
      <c r="E6" s="2"/>
      <c r="F6" s="2"/>
      <c r="G6" s="2"/>
      <c r="H6" s="2"/>
      <c r="I6" s="2">
        <f t="shared" ref="I6:I7" si="0">SUM(D6:H6)</f>
        <v>0</v>
      </c>
      <c r="J6" s="2">
        <f t="shared" ref="J6:J7" si="1">SUM(P6/3)</f>
        <v>0</v>
      </c>
      <c r="K6" s="2"/>
      <c r="L6" s="2">
        <f t="shared" ref="L6:L7" si="2"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:Q7" si="3">AVERAGE(N6:O6)</f>
        <v>0</v>
      </c>
      <c r="R6" s="9">
        <f t="shared" ref="R6:R7" si="4">L6-Q6</f>
        <v>0</v>
      </c>
    </row>
    <row r="7" spans="1:18" ht="36.9" customHeight="1" x14ac:dyDescent="0.3">
      <c r="A7" s="2">
        <v>4</v>
      </c>
      <c r="B7" s="16" t="s">
        <v>47</v>
      </c>
      <c r="C7" s="16" t="s">
        <v>10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22.5" customHeight="1" x14ac:dyDescent="0.3">
      <c r="A8" s="20" t="s">
        <v>188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2"/>
      <c r="O8" s="22"/>
    </row>
    <row r="9" spans="1:18" ht="29.25" customHeight="1" x14ac:dyDescent="0.3">
      <c r="A9" s="4"/>
      <c r="B9" s="4"/>
      <c r="C9" s="42" t="s">
        <v>9</v>
      </c>
      <c r="D9" s="42"/>
      <c r="E9" s="42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6.9" customHeight="1" x14ac:dyDescent="0.3">
      <c r="A10" s="35" t="s">
        <v>24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  <row r="11" spans="1:18" ht="36.9" customHeight="1" x14ac:dyDescent="0.3"/>
    <row r="12" spans="1:18" ht="51" customHeight="1" x14ac:dyDescent="0.3"/>
  </sheetData>
  <sortState ref="A4:C7">
    <sortCondition ref="A3"/>
  </sortState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110" zoomScaleNormal="110" workbookViewId="0">
      <selection activeCell="M6" sqref="M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161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130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131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69</v>
      </c>
      <c r="C4" s="16" t="s">
        <v>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13</v>
      </c>
      <c r="C5" s="16" t="s">
        <v>10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">
        <v>3</v>
      </c>
      <c r="B6" s="16" t="s">
        <v>70</v>
      </c>
      <c r="C6" s="16" t="s">
        <v>10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6.9" customHeight="1" x14ac:dyDescent="0.3">
      <c r="A7" s="33" t="s">
        <v>192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2"/>
      <c r="O7" s="22"/>
    </row>
    <row r="8" spans="1:18" ht="36.9" customHeight="1" x14ac:dyDescent="0.3">
      <c r="A8" s="4"/>
      <c r="B8" s="4"/>
      <c r="C8" s="19" t="s">
        <v>9</v>
      </c>
      <c r="D8" s="19"/>
      <c r="E8" s="19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35" t="s">
        <v>24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</sheetData>
  <sortState ref="A4:C6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110" zoomScaleNormal="110" workbookViewId="0">
      <selection activeCell="M7" sqref="M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133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134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76</v>
      </c>
      <c r="C4" s="16" t="s">
        <v>32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36</v>
      </c>
      <c r="C5" s="16" t="s">
        <v>37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6.9" customHeight="1" x14ac:dyDescent="0.3">
      <c r="A6" s="2">
        <v>3</v>
      </c>
      <c r="B6" s="16" t="s">
        <v>191</v>
      </c>
      <c r="C6" s="16" t="s">
        <v>37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6.9" customHeight="1" x14ac:dyDescent="0.3">
      <c r="A7" s="33" t="s">
        <v>192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2"/>
      <c r="O7" s="22"/>
    </row>
    <row r="8" spans="1:18" ht="36.9" customHeight="1" x14ac:dyDescent="0.3">
      <c r="A8" s="4"/>
      <c r="B8" s="4"/>
      <c r="C8" s="19" t="s">
        <v>9</v>
      </c>
      <c r="D8" s="19"/>
      <c r="E8" s="19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45" t="s">
        <v>135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</sheetData>
  <sortState ref="A4:C6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90" zoomScaleNormal="90" workbookViewId="0">
      <selection activeCell="M11" sqref="M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36" t="s">
        <v>173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19.9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122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125</v>
      </c>
      <c r="K3" s="5" t="s">
        <v>236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105</v>
      </c>
      <c r="C4" s="16" t="s">
        <v>41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193</v>
      </c>
      <c r="C5" s="16" t="s">
        <v>37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16" t="s">
        <v>62</v>
      </c>
      <c r="C6" s="16" t="s">
        <v>32</v>
      </c>
      <c r="D6" s="2"/>
      <c r="E6" s="2"/>
      <c r="F6" s="2"/>
      <c r="G6" s="2"/>
      <c r="H6" s="2"/>
      <c r="I6" s="2">
        <f t="shared" si="1"/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6.9" customHeight="1" x14ac:dyDescent="0.3">
      <c r="A7" s="2">
        <v>4</v>
      </c>
      <c r="B7" s="16" t="s">
        <v>185</v>
      </c>
      <c r="C7" s="16" t="s">
        <v>32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16" t="s">
        <v>63</v>
      </c>
      <c r="C8" s="16" t="s">
        <v>32</v>
      </c>
      <c r="D8" s="2"/>
      <c r="E8" s="2"/>
      <c r="F8" s="2"/>
      <c r="G8" s="2"/>
      <c r="H8" s="2"/>
      <c r="I8" s="2">
        <f t="shared" ref="I8:I11" si="6">SUM(D8:H8)</f>
        <v>0</v>
      </c>
      <c r="J8" s="2">
        <f t="shared" ref="J8:J11" si="7">SUM(P8/3)</f>
        <v>0</v>
      </c>
      <c r="K8" s="2"/>
      <c r="L8" s="2">
        <f t="shared" ref="L8:L11" si="8">SUM(J8:K8)</f>
        <v>0</v>
      </c>
      <c r="M8" s="2">
        <f t="shared" si="0"/>
        <v>1</v>
      </c>
      <c r="N8" s="3">
        <f t="shared" ref="N8:N11" si="9">MAX(D8:H8)</f>
        <v>0</v>
      </c>
      <c r="O8" s="3">
        <f t="shared" ref="O8:O11" si="10">MIN(D8:H8)</f>
        <v>0</v>
      </c>
      <c r="P8" s="7">
        <f t="shared" ref="P8:P11" si="11">SUM(I8-N8-O8)</f>
        <v>0</v>
      </c>
      <c r="Q8" s="7">
        <f t="shared" ref="Q8:Q11" si="12">AVERAGE(N8:O8)</f>
        <v>0</v>
      </c>
      <c r="R8" s="9">
        <f t="shared" ref="R8:R11" si="13">L8-Q8</f>
        <v>0</v>
      </c>
    </row>
    <row r="9" spans="1:18" ht="36.9" customHeight="1" x14ac:dyDescent="0.3">
      <c r="A9" s="2">
        <v>6</v>
      </c>
      <c r="B9" s="16" t="s">
        <v>57</v>
      </c>
      <c r="C9" s="16" t="s">
        <v>35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6.9" customHeight="1" x14ac:dyDescent="0.3">
      <c r="A10" s="2">
        <v>7</v>
      </c>
      <c r="B10" s="16" t="s">
        <v>104</v>
      </c>
      <c r="C10" s="16" t="s">
        <v>37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6.9" customHeight="1" x14ac:dyDescent="0.3">
      <c r="A11" s="2">
        <v>8</v>
      </c>
      <c r="B11" s="16" t="s">
        <v>103</v>
      </c>
      <c r="C11" s="16" t="s">
        <v>37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0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24.75" customHeight="1" x14ac:dyDescent="0.3">
      <c r="A12" s="33" t="s">
        <v>228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2"/>
      <c r="O12" s="32"/>
    </row>
    <row r="13" spans="1:18" ht="36.9" customHeight="1" x14ac:dyDescent="0.3">
      <c r="A13" s="4"/>
      <c r="B13" s="4"/>
      <c r="C13" s="30" t="s">
        <v>9</v>
      </c>
      <c r="D13" s="30"/>
      <c r="E13" s="30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51" customHeight="1" x14ac:dyDescent="0.3">
      <c r="A14" s="35" t="s">
        <v>24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</row>
  </sheetData>
  <sortState ref="A4:C12">
    <sortCondition ref="A3"/>
  </sortState>
  <mergeCells count="4">
    <mergeCell ref="A14:R14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110" zoomScaleNormal="110" workbookViewId="0">
      <selection activeCell="A8" sqref="A8:O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36" t="s">
        <v>172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19.9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0" customHeight="1" x14ac:dyDescent="0.3">
      <c r="A4" s="2">
        <v>1</v>
      </c>
      <c r="B4" s="16" t="s">
        <v>194</v>
      </c>
      <c r="C4" s="16" t="s">
        <v>28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16" t="s">
        <v>79</v>
      </c>
      <c r="C5" s="16" t="s">
        <v>80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0" customHeight="1" x14ac:dyDescent="0.3">
      <c r="A6" s="2">
        <v>3</v>
      </c>
      <c r="B6" s="16" t="s">
        <v>178</v>
      </c>
      <c r="C6" s="16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3">
      <c r="A7" s="2">
        <v>4</v>
      </c>
      <c r="B7" s="16" t="s">
        <v>27</v>
      </c>
      <c r="C7" s="16" t="s">
        <v>28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3">
      <c r="A8" s="40" t="s">
        <v>188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1"/>
      <c r="O8" s="41"/>
    </row>
    <row r="9" spans="1:18" ht="30" customHeight="1" x14ac:dyDescent="0.3">
      <c r="A9" s="4"/>
      <c r="B9" s="4"/>
      <c r="C9" s="42" t="s">
        <v>9</v>
      </c>
      <c r="D9" s="42"/>
      <c r="E9" s="42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0" customHeight="1" x14ac:dyDescent="0.3">
      <c r="A10" s="35" t="s">
        <v>24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  <row r="11" spans="1:18" ht="30" customHeight="1" x14ac:dyDescent="0.3">
      <c r="A11" s="26"/>
      <c r="B11" s="23"/>
      <c r="C11" s="23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3"/>
      <c r="O11" s="3"/>
      <c r="R11" s="9"/>
    </row>
    <row r="12" spans="1:18" ht="30" customHeight="1" x14ac:dyDescent="0.3">
      <c r="A12" s="26"/>
      <c r="B12" s="23"/>
      <c r="C12" s="2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3"/>
      <c r="O12" s="3"/>
      <c r="R12" s="9"/>
    </row>
    <row r="13" spans="1:18" ht="30" customHeight="1" x14ac:dyDescent="0.3">
      <c r="A13" s="26"/>
      <c r="B13" s="23"/>
      <c r="C13" s="2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3"/>
      <c r="O13" s="3"/>
      <c r="R13" s="9"/>
    </row>
    <row r="14" spans="1:18" ht="30" customHeight="1" x14ac:dyDescent="0.3">
      <c r="A14" s="26"/>
      <c r="B14" s="23"/>
      <c r="C14" s="2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3"/>
      <c r="O14" s="3"/>
      <c r="R14" s="9"/>
    </row>
    <row r="15" spans="1:18" ht="19.95" customHeight="1" x14ac:dyDescent="0.3"/>
    <row r="16" spans="1:18" ht="36.9" customHeight="1" x14ac:dyDescent="0.3"/>
    <row r="17" ht="51" customHeight="1" x14ac:dyDescent="0.3"/>
  </sheetData>
  <sortState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110" zoomScaleNormal="110" workbookViewId="0">
      <selection activeCell="A7" sqref="A7:O7"/>
    </sheetView>
  </sheetViews>
  <sheetFormatPr defaultColWidth="9" defaultRowHeight="16.2" x14ac:dyDescent="0.3"/>
  <cols>
    <col min="1" max="1" width="5.21875" style="1" customWidth="1"/>
    <col min="2" max="2" width="11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162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140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141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50</v>
      </c>
      <c r="C4" s="16" t="s">
        <v>28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146</v>
      </c>
      <c r="C5" s="16" t="s">
        <v>28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 x14ac:dyDescent="0.3">
      <c r="A6" s="2">
        <v>3</v>
      </c>
      <c r="B6" s="16" t="s">
        <v>195</v>
      </c>
      <c r="C6" s="16" t="s">
        <v>80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40" t="s">
        <v>142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  <c r="O7" s="41"/>
    </row>
    <row r="8" spans="1:18" ht="36.9" customHeight="1" x14ac:dyDescent="0.3">
      <c r="A8" s="4"/>
      <c r="B8" s="4"/>
      <c r="C8" s="42" t="s">
        <v>9</v>
      </c>
      <c r="D8" s="42"/>
      <c r="E8" s="42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35" t="s">
        <v>24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</sheetData>
  <sortState ref="A4:C6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M7" sqref="M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171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40</v>
      </c>
      <c r="C4" s="16" t="s">
        <v>41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78</v>
      </c>
      <c r="C5" s="16" t="s">
        <v>37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16" t="s">
        <v>77</v>
      </c>
      <c r="C6" s="16" t="s">
        <v>37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16" t="s">
        <v>196</v>
      </c>
      <c r="C7" s="16" t="s">
        <v>37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40" t="s">
        <v>132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1"/>
      <c r="O8" s="41"/>
    </row>
    <row r="9" spans="1:18" ht="36.9" customHeight="1" x14ac:dyDescent="0.3">
      <c r="A9" s="4"/>
      <c r="B9" s="4"/>
      <c r="C9" s="42" t="s">
        <v>9</v>
      </c>
      <c r="D9" s="42"/>
      <c r="E9" s="42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45" t="s">
        <v>136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</row>
  </sheetData>
  <sortState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activeCell="M5" sqref="M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170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138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139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197</v>
      </c>
      <c r="C4" s="16" t="s">
        <v>41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42</v>
      </c>
      <c r="C5" s="16" t="s">
        <v>37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33" t="s">
        <v>198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8" ht="36.9" customHeight="1" x14ac:dyDescent="0.3">
      <c r="A7" s="4"/>
      <c r="B7" s="4"/>
      <c r="C7" s="19" t="s">
        <v>9</v>
      </c>
      <c r="D7" s="19"/>
      <c r="E7" s="19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35" t="s">
        <v>24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</sheetData>
  <sortState ref="A4:C5">
    <sortCondition ref="A3"/>
  </sortState>
  <mergeCells count="4"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zoomScale="90" zoomScaleNormal="90" workbookViewId="0">
      <selection activeCell="M13" sqref="M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5.05" customHeight="1" x14ac:dyDescent="0.3">
      <c r="A1" s="36" t="s">
        <v>169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5.0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137</v>
      </c>
      <c r="K3" s="5" t="s">
        <v>231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3" customHeight="1" x14ac:dyDescent="0.3">
      <c r="A4" s="2">
        <v>1</v>
      </c>
      <c r="B4" s="16" t="s">
        <v>89</v>
      </c>
      <c r="C4" s="16" t="s">
        <v>37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3" si="0">RANK(L4,$L$4:$L$13)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3">
      <c r="A5" s="2">
        <v>2</v>
      </c>
      <c r="B5" s="16" t="s">
        <v>90</v>
      </c>
      <c r="C5" s="16" t="s">
        <v>91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3" customHeight="1" x14ac:dyDescent="0.3">
      <c r="A6" s="2">
        <v>3</v>
      </c>
      <c r="B6" s="16" t="s">
        <v>88</v>
      </c>
      <c r="C6" s="16" t="s">
        <v>37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3" customHeight="1" x14ac:dyDescent="0.3">
      <c r="A7" s="2">
        <v>4</v>
      </c>
      <c r="B7" s="16" t="s">
        <v>199</v>
      </c>
      <c r="C7" s="16" t="s">
        <v>41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3" customHeight="1" x14ac:dyDescent="0.3">
      <c r="A8" s="2">
        <v>5</v>
      </c>
      <c r="B8" s="16" t="s">
        <v>94</v>
      </c>
      <c r="C8" s="16" t="s">
        <v>65</v>
      </c>
      <c r="D8" s="2"/>
      <c r="E8" s="2"/>
      <c r="F8" s="2"/>
      <c r="G8" s="2"/>
      <c r="H8" s="2"/>
      <c r="I8" s="2">
        <f t="shared" ref="I8:I12" si="6">SUM(D8:H8)</f>
        <v>0</v>
      </c>
      <c r="J8" s="2">
        <f t="shared" ref="J8:J12" si="7">SUM(P8/3)</f>
        <v>0</v>
      </c>
      <c r="K8" s="2"/>
      <c r="L8" s="2">
        <f t="shared" ref="L8:L12" si="8">SUM(J8:K8)</f>
        <v>0</v>
      </c>
      <c r="M8" s="2">
        <f t="shared" si="0"/>
        <v>1</v>
      </c>
      <c r="N8" s="3">
        <f t="shared" ref="N8:N12" si="9">MAX(D8:H8)</f>
        <v>0</v>
      </c>
      <c r="O8" s="3">
        <f t="shared" ref="O8:O12" si="10">MIN(D8:H8)</f>
        <v>0</v>
      </c>
      <c r="P8" s="7">
        <f t="shared" ref="P8:P12" si="11">SUM(I8-N8-O8)</f>
        <v>0</v>
      </c>
      <c r="Q8" s="7">
        <f t="shared" ref="Q8:Q12" si="12">AVERAGE(N8:O8)</f>
        <v>0</v>
      </c>
      <c r="R8" s="9">
        <f t="shared" ref="R8:R12" si="13">L8-Q8</f>
        <v>0</v>
      </c>
    </row>
    <row r="9" spans="1:18" ht="33" customHeight="1" x14ac:dyDescent="0.3">
      <c r="A9" s="2">
        <v>6</v>
      </c>
      <c r="B9" s="16" t="s">
        <v>34</v>
      </c>
      <c r="C9" s="16" t="s">
        <v>35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3" customHeight="1" x14ac:dyDescent="0.3">
      <c r="A10" s="2">
        <v>7</v>
      </c>
      <c r="B10" s="16" t="s">
        <v>39</v>
      </c>
      <c r="C10" s="16" t="s">
        <v>37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3" customHeight="1" x14ac:dyDescent="0.3">
      <c r="A11" s="2">
        <v>8</v>
      </c>
      <c r="B11" s="16" t="s">
        <v>85</v>
      </c>
      <c r="C11" s="16" t="s">
        <v>86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0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33" customHeight="1" x14ac:dyDescent="0.3">
      <c r="A12" s="2">
        <v>9</v>
      </c>
      <c r="B12" s="16" t="s">
        <v>92</v>
      </c>
      <c r="C12" s="16" t="s">
        <v>93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0"/>
        <v>1</v>
      </c>
      <c r="N12" s="3">
        <f t="shared" si="9"/>
        <v>0</v>
      </c>
      <c r="O12" s="3">
        <f t="shared" si="10"/>
        <v>0</v>
      </c>
      <c r="P12" s="7">
        <f t="shared" si="11"/>
        <v>0</v>
      </c>
      <c r="Q12" s="7">
        <f t="shared" si="12"/>
        <v>0</v>
      </c>
      <c r="R12" s="9">
        <f t="shared" si="13"/>
        <v>0</v>
      </c>
    </row>
    <row r="13" spans="1:18" ht="33" customHeight="1" x14ac:dyDescent="0.3">
      <c r="A13" s="2">
        <v>10</v>
      </c>
      <c r="B13" s="16" t="s">
        <v>87</v>
      </c>
      <c r="C13" s="16" t="s">
        <v>86</v>
      </c>
      <c r="D13" s="2"/>
      <c r="E13" s="2"/>
      <c r="F13" s="2"/>
      <c r="G13" s="2"/>
      <c r="H13" s="2"/>
      <c r="I13" s="2">
        <f t="shared" ref="I13" si="14">SUM(D13:H13)</f>
        <v>0</v>
      </c>
      <c r="J13" s="2">
        <f t="shared" ref="J13" si="15">SUM(P13/3)</f>
        <v>0</v>
      </c>
      <c r="K13" s="2"/>
      <c r="L13" s="2">
        <f t="shared" ref="L13" si="16">SUM(J13:K13)</f>
        <v>0</v>
      </c>
      <c r="M13" s="2">
        <f t="shared" si="0"/>
        <v>1</v>
      </c>
      <c r="N13" s="3">
        <f t="shared" ref="N13" si="17">MAX(D13:H13)</f>
        <v>0</v>
      </c>
      <c r="O13" s="3">
        <f t="shared" ref="O13" si="18">MIN(D13:H13)</f>
        <v>0</v>
      </c>
      <c r="P13" s="7">
        <f t="shared" ref="P13" si="19">SUM(I13-N13-O13)</f>
        <v>0</v>
      </c>
      <c r="Q13" s="7">
        <f t="shared" ref="Q13" si="20">AVERAGE(N13:O13)</f>
        <v>0</v>
      </c>
      <c r="R13" s="9">
        <f t="shared" ref="R13" si="21">L13-Q13</f>
        <v>0</v>
      </c>
    </row>
    <row r="14" spans="1:18" ht="33" customHeight="1" x14ac:dyDescent="0.3">
      <c r="A14" s="33" t="s">
        <v>200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2"/>
      <c r="O14" s="22"/>
    </row>
    <row r="15" spans="1:18" ht="51" customHeight="1" x14ac:dyDescent="0.3">
      <c r="A15" s="4"/>
      <c r="B15" s="4"/>
      <c r="C15" s="42" t="s">
        <v>9</v>
      </c>
      <c r="D15" s="42"/>
      <c r="E15" s="42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2.25" customHeight="1" x14ac:dyDescent="0.3">
      <c r="A16" s="35" t="s">
        <v>24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</row>
  </sheetData>
  <sortState ref="A4:C13">
    <sortCondition ref="A3"/>
  </sortState>
  <mergeCells count="5">
    <mergeCell ref="A16:R16"/>
    <mergeCell ref="A1:M2"/>
    <mergeCell ref="N2:P2"/>
    <mergeCell ref="Q2:R2"/>
    <mergeCell ref="C15:E15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4" zoomScale="90" zoomScaleNormal="90" workbookViewId="0">
      <selection activeCell="M12" sqref="M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168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126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127</v>
      </c>
      <c r="K3" s="5" t="s">
        <v>231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4.950000000000003" customHeight="1" x14ac:dyDescent="0.3">
      <c r="A4" s="2">
        <v>1</v>
      </c>
      <c r="B4" s="16" t="s">
        <v>30</v>
      </c>
      <c r="C4" s="16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 x14ac:dyDescent="0.3">
      <c r="A5" s="2">
        <v>2</v>
      </c>
      <c r="B5" s="16" t="s">
        <v>29</v>
      </c>
      <c r="C5" s="16" t="s">
        <v>12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 x14ac:dyDescent="0.3">
      <c r="A6" s="2">
        <v>3</v>
      </c>
      <c r="B6" s="16" t="s">
        <v>25</v>
      </c>
      <c r="C6" s="16" t="s">
        <v>26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 x14ac:dyDescent="0.3">
      <c r="A7" s="2">
        <v>4</v>
      </c>
      <c r="B7" s="16" t="s">
        <v>83</v>
      </c>
      <c r="C7" s="16" t="s">
        <v>84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 x14ac:dyDescent="0.3">
      <c r="A8" s="2">
        <v>5</v>
      </c>
      <c r="B8" s="16" t="s">
        <v>201</v>
      </c>
      <c r="C8" s="16" t="s">
        <v>10</v>
      </c>
      <c r="D8" s="2"/>
      <c r="E8" s="2"/>
      <c r="F8" s="2"/>
      <c r="G8" s="2"/>
      <c r="H8" s="2"/>
      <c r="I8" s="2">
        <f t="shared" ref="I8:I12" si="6">SUM(D8:H8)</f>
        <v>0</v>
      </c>
      <c r="J8" s="2">
        <f t="shared" ref="J8:J12" si="7">SUM(P8/3)</f>
        <v>0</v>
      </c>
      <c r="K8" s="2"/>
      <c r="L8" s="2">
        <f t="shared" ref="L8:L12" si="8">SUM(J8:K8)</f>
        <v>0</v>
      </c>
      <c r="M8" s="2">
        <f t="shared" si="0"/>
        <v>1</v>
      </c>
      <c r="N8" s="3">
        <f t="shared" ref="N8:N12" si="9">MAX(D8:H8)</f>
        <v>0</v>
      </c>
      <c r="O8" s="3">
        <f t="shared" ref="O8:O12" si="10">MIN(D8:H8)</f>
        <v>0</v>
      </c>
      <c r="P8" s="7">
        <f t="shared" ref="P8:P12" si="11">SUM(I8-N8-O8)</f>
        <v>0</v>
      </c>
      <c r="Q8" s="7">
        <f t="shared" ref="Q8:Q12" si="12">AVERAGE(N8:O8)</f>
        <v>0</v>
      </c>
      <c r="R8" s="9">
        <f t="shared" ref="R8:R12" si="13">L8-Q8</f>
        <v>0</v>
      </c>
    </row>
    <row r="9" spans="1:18" ht="34.950000000000003" customHeight="1" x14ac:dyDescent="0.3">
      <c r="A9" s="2">
        <v>6</v>
      </c>
      <c r="B9" s="16" t="s">
        <v>81</v>
      </c>
      <c r="C9" s="16" t="s">
        <v>80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4.950000000000003" customHeight="1" x14ac:dyDescent="0.3">
      <c r="A10" s="2">
        <v>7</v>
      </c>
      <c r="B10" s="16" t="s">
        <v>43</v>
      </c>
      <c r="C10" s="16" t="s">
        <v>44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4.950000000000003" customHeight="1" x14ac:dyDescent="0.3">
      <c r="A11" s="2">
        <v>8</v>
      </c>
      <c r="B11" s="16" t="s">
        <v>79</v>
      </c>
      <c r="C11" s="16" t="s">
        <v>80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0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34.950000000000003" customHeight="1" x14ac:dyDescent="0.3">
      <c r="A12" s="2">
        <v>9</v>
      </c>
      <c r="B12" s="16" t="s">
        <v>82</v>
      </c>
      <c r="C12" s="16" t="s">
        <v>80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0"/>
        <v>1</v>
      </c>
      <c r="N12" s="3">
        <f t="shared" si="9"/>
        <v>0</v>
      </c>
      <c r="O12" s="3">
        <f t="shared" si="10"/>
        <v>0</v>
      </c>
      <c r="P12" s="7">
        <f t="shared" si="11"/>
        <v>0</v>
      </c>
      <c r="Q12" s="7">
        <f t="shared" si="12"/>
        <v>0</v>
      </c>
      <c r="R12" s="9">
        <f t="shared" si="13"/>
        <v>0</v>
      </c>
    </row>
    <row r="13" spans="1:18" ht="29.25" customHeight="1" x14ac:dyDescent="0.3">
      <c r="A13" s="40" t="s">
        <v>56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1"/>
      <c r="O13" s="41"/>
    </row>
    <row r="14" spans="1:18" ht="36.9" customHeight="1" x14ac:dyDescent="0.3">
      <c r="A14" s="4"/>
      <c r="B14" s="4"/>
      <c r="C14" s="42" t="s">
        <v>9</v>
      </c>
      <c r="D14" s="42"/>
      <c r="E14" s="42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 x14ac:dyDescent="0.3">
      <c r="A15" s="35" t="s">
        <v>24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</sheetData>
  <sortState ref="A4:C12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A4" zoomScale="110" zoomScaleNormal="110" workbookViewId="0">
      <selection activeCell="M10" sqref="M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143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144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58</v>
      </c>
      <c r="C4" s="16" t="s">
        <v>37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72</v>
      </c>
      <c r="C5" s="16" t="s">
        <v>37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16" t="s">
        <v>113</v>
      </c>
      <c r="C6" s="16" t="s">
        <v>65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16" t="s">
        <v>107</v>
      </c>
      <c r="C7" s="16" t="s">
        <v>65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16" t="s">
        <v>202</v>
      </c>
      <c r="C8" s="16" t="s">
        <v>75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9" customHeight="1" x14ac:dyDescent="0.3">
      <c r="A9" s="2">
        <v>6</v>
      </c>
      <c r="B9" s="16" t="s">
        <v>106</v>
      </c>
      <c r="C9" s="16" t="s">
        <v>86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19.8" x14ac:dyDescent="0.3">
      <c r="A10" s="33" t="s">
        <v>189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2"/>
      <c r="O10" s="22"/>
    </row>
    <row r="11" spans="1:18" ht="19.8" x14ac:dyDescent="0.3">
      <c r="A11" s="4"/>
      <c r="B11" s="4"/>
      <c r="C11" s="19" t="s">
        <v>9</v>
      </c>
      <c r="D11" s="19"/>
      <c r="E11" s="19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2.25" customHeight="1" x14ac:dyDescent="0.3">
      <c r="A12" s="45" t="s">
        <v>135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  <row r="13" spans="1:18" x14ac:dyDescent="0.3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</row>
  </sheetData>
  <sortState ref="A4:C9">
    <sortCondition ref="A3"/>
  </sortState>
  <mergeCells count="5">
    <mergeCell ref="A13:R13"/>
    <mergeCell ref="A1:M2"/>
    <mergeCell ref="N2:P2"/>
    <mergeCell ref="Q2:R2"/>
    <mergeCell ref="A12:R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zoomScale="110" zoomScaleNormal="110" workbookViewId="0">
      <selection activeCell="M10" sqref="M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166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145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0" customHeight="1" x14ac:dyDescent="0.3">
      <c r="A4" s="2">
        <v>1</v>
      </c>
      <c r="B4" s="17" t="s">
        <v>97</v>
      </c>
      <c r="C4" s="17" t="s">
        <v>98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RANK(L4,$L$4:$L$10)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17" t="s">
        <v>36</v>
      </c>
      <c r="C5" s="17" t="s">
        <v>37</v>
      </c>
      <c r="D5" s="2"/>
      <c r="E5" s="2"/>
      <c r="F5" s="2"/>
      <c r="G5" s="2"/>
      <c r="H5" s="2"/>
      <c r="I5" s="2">
        <f t="shared" ref="I5:I8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0" customHeight="1" x14ac:dyDescent="0.3">
      <c r="A6" s="2">
        <v>3</v>
      </c>
      <c r="B6" s="17" t="s">
        <v>100</v>
      </c>
      <c r="C6" s="17" t="s">
        <v>41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3">
      <c r="A7" s="2">
        <v>4</v>
      </c>
      <c r="B7" s="17" t="s">
        <v>99</v>
      </c>
      <c r="C7" s="17" t="s">
        <v>98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3">
      <c r="A8" s="2">
        <v>5</v>
      </c>
      <c r="B8" s="17" t="s">
        <v>96</v>
      </c>
      <c r="C8" s="17" t="s">
        <v>37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10" si="6">MAX(D8:H8)</f>
        <v>0</v>
      </c>
      <c r="O8" s="3">
        <f t="shared" ref="O8:O10" si="7">MIN(D8:H8)</f>
        <v>0</v>
      </c>
      <c r="P8" s="7">
        <f t="shared" ref="P8:P10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 x14ac:dyDescent="0.3">
      <c r="A9" s="2">
        <v>6</v>
      </c>
      <c r="B9" s="17" t="s">
        <v>77</v>
      </c>
      <c r="C9" s="17" t="s">
        <v>37</v>
      </c>
      <c r="D9" s="2"/>
      <c r="E9" s="2"/>
      <c r="F9" s="2"/>
      <c r="G9" s="2"/>
      <c r="H9" s="2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30" customHeight="1" x14ac:dyDescent="0.3">
      <c r="A10" s="2">
        <v>7</v>
      </c>
      <c r="B10" s="17" t="s">
        <v>176</v>
      </c>
      <c r="C10" s="17" t="s">
        <v>32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2"/>
        <v>0</v>
      </c>
      <c r="R10" s="9">
        <f t="shared" si="13"/>
        <v>0</v>
      </c>
    </row>
    <row r="11" spans="1:18" ht="19.95" customHeight="1" x14ac:dyDescent="0.3">
      <c r="A11" s="40" t="s">
        <v>187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1"/>
      <c r="O11" s="41"/>
    </row>
    <row r="12" spans="1:18" ht="36.9" customHeight="1" x14ac:dyDescent="0.3">
      <c r="A12" s="4"/>
      <c r="B12" s="4"/>
      <c r="C12" s="42" t="s">
        <v>9</v>
      </c>
      <c r="D12" s="42"/>
      <c r="E12" s="42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51" customHeight="1" x14ac:dyDescent="0.3">
      <c r="A13" s="35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  <row r="14" spans="1:18" ht="19.95" customHeight="1" x14ac:dyDescent="0.3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1"/>
      <c r="O14" s="41"/>
    </row>
    <row r="15" spans="1:18" ht="36.9" customHeight="1" x14ac:dyDescent="0.3">
      <c r="A15" s="4"/>
      <c r="B15" s="4"/>
      <c r="C15" s="42"/>
      <c r="D15" s="42"/>
      <c r="E15" s="42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51" customHeight="1" x14ac:dyDescent="0.3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</row>
  </sheetData>
  <sortState ref="A4:C10">
    <sortCondition ref="A3"/>
  </sortState>
  <mergeCells count="9">
    <mergeCell ref="A16:R16"/>
    <mergeCell ref="A1:M2"/>
    <mergeCell ref="N2:P2"/>
    <mergeCell ref="Q2:R2"/>
    <mergeCell ref="A14:O14"/>
    <mergeCell ref="C15:E15"/>
    <mergeCell ref="A11:O11"/>
    <mergeCell ref="C12:E12"/>
    <mergeCell ref="A13:R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110" zoomScaleNormal="110" workbookViewId="0">
      <selection activeCell="M9" sqref="M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165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12.7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145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203</v>
      </c>
      <c r="C4" s="16" t="s">
        <v>41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116</v>
      </c>
      <c r="C5" s="16" t="s">
        <v>65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6.9" customHeight="1" x14ac:dyDescent="0.3">
      <c r="A6" s="2">
        <v>3</v>
      </c>
      <c r="B6" s="16" t="s">
        <v>182</v>
      </c>
      <c r="C6" s="16" t="s">
        <v>37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">
        <v>4</v>
      </c>
      <c r="B7" s="16" t="s">
        <v>115</v>
      </c>
      <c r="C7" s="16" t="s">
        <v>65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6.9" customHeight="1" x14ac:dyDescent="0.3">
      <c r="A8" s="2">
        <v>5</v>
      </c>
      <c r="B8" s="16" t="s">
        <v>204</v>
      </c>
      <c r="C8" s="16" t="s">
        <v>98</v>
      </c>
      <c r="D8" s="2"/>
      <c r="E8" s="2"/>
      <c r="F8" s="2"/>
      <c r="G8" s="2"/>
      <c r="H8" s="2"/>
      <c r="I8" s="2">
        <f t="shared" ref="I8" si="5">SUM(D8:H8)</f>
        <v>0</v>
      </c>
      <c r="J8" s="2">
        <f t="shared" ref="J8" si="6">SUM(P8/3)</f>
        <v>0</v>
      </c>
      <c r="K8" s="2"/>
      <c r="L8" s="2">
        <f t="shared" ref="L8" si="7">SUM(J8:K8)</f>
        <v>0</v>
      </c>
      <c r="M8" s="2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ref="Q8" si="8">AVERAGE(N8:O8)</f>
        <v>0</v>
      </c>
      <c r="R8" s="9">
        <f t="shared" ref="R8" si="9">L8-Q8</f>
        <v>0</v>
      </c>
    </row>
    <row r="9" spans="1:18" ht="19.8" x14ac:dyDescent="0.3">
      <c r="A9" s="33" t="s">
        <v>227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/>
      <c r="O9" s="22"/>
    </row>
    <row r="10" spans="1:18" ht="19.8" x14ac:dyDescent="0.3">
      <c r="A10" s="4"/>
      <c r="B10" s="4"/>
      <c r="C10" s="42" t="s">
        <v>9</v>
      </c>
      <c r="D10" s="42"/>
      <c r="E10" s="4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6.9" customHeight="1" x14ac:dyDescent="0.3">
      <c r="A11" s="35" t="s">
        <v>24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  <row r="12" spans="1:18" ht="36.9" customHeight="1" x14ac:dyDescent="0.3">
      <c r="P12" s="1"/>
      <c r="Q12" s="1"/>
    </row>
    <row r="13" spans="1:18" ht="51" customHeight="1" x14ac:dyDescent="0.3">
      <c r="P13" s="1"/>
      <c r="Q13" s="1"/>
    </row>
  </sheetData>
  <sortState ref="A4:C8">
    <sortCondition ref="A3"/>
  </sortState>
  <mergeCells count="5">
    <mergeCell ref="A11:R11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opLeftCell="A7" zoomScale="90" zoomScaleNormal="90" workbookViewId="0">
      <selection activeCell="A16" sqref="A16:O1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8" customHeight="1" x14ac:dyDescent="0.3">
      <c r="A1" s="36" t="s">
        <v>175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18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122</v>
      </c>
      <c r="O2" s="38"/>
      <c r="P2" s="38"/>
      <c r="Q2" s="39" t="s">
        <v>21</v>
      </c>
      <c r="R2" s="39"/>
    </row>
    <row r="3" spans="1:18" ht="37.950000000000003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123</v>
      </c>
      <c r="K3" s="34" t="s">
        <v>231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0" customHeight="1" x14ac:dyDescent="0.3">
      <c r="A4" s="2">
        <v>1</v>
      </c>
      <c r="B4" s="16" t="s">
        <v>71</v>
      </c>
      <c r="C4" s="16" t="s">
        <v>37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5" si="0">RANK(L4,$L$4:$L$15)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16" t="s">
        <v>110</v>
      </c>
      <c r="C5" s="16" t="s">
        <v>37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0" customHeight="1" x14ac:dyDescent="0.3">
      <c r="A6" s="2">
        <v>3</v>
      </c>
      <c r="B6" s="16" t="s">
        <v>107</v>
      </c>
      <c r="C6" s="16" t="s">
        <v>65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3">
      <c r="A7" s="2">
        <v>4</v>
      </c>
      <c r="B7" s="16" t="s">
        <v>205</v>
      </c>
      <c r="C7" s="16" t="s">
        <v>206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3">
      <c r="A8" s="2">
        <v>5</v>
      </c>
      <c r="B8" s="16" t="s">
        <v>64</v>
      </c>
      <c r="C8" s="16" t="s">
        <v>65</v>
      </c>
      <c r="D8" s="2"/>
      <c r="E8" s="2"/>
      <c r="F8" s="2"/>
      <c r="G8" s="2"/>
      <c r="H8" s="2"/>
      <c r="I8" s="2">
        <f t="shared" ref="I8:I15" si="6">SUM(D8:H8)</f>
        <v>0</v>
      </c>
      <c r="J8" s="2">
        <f t="shared" ref="J8:J15" si="7">SUM(P8/3)</f>
        <v>0</v>
      </c>
      <c r="K8" s="2"/>
      <c r="L8" s="2">
        <f t="shared" ref="L8:L15" si="8">SUM(J8:K8)</f>
        <v>0</v>
      </c>
      <c r="M8" s="2">
        <f t="shared" si="0"/>
        <v>1</v>
      </c>
      <c r="N8" s="3">
        <f t="shared" ref="N8:N15" si="9">MAX(D8:H8)</f>
        <v>0</v>
      </c>
      <c r="O8" s="3">
        <f t="shared" ref="O8:O15" si="10">MIN(D8:H8)</f>
        <v>0</v>
      </c>
      <c r="P8" s="7">
        <f t="shared" ref="P8:P15" si="11">SUM(I8-N8-O8)</f>
        <v>0</v>
      </c>
      <c r="Q8" s="7">
        <f t="shared" ref="Q8:Q15" si="12">AVERAGE(N8:O8)</f>
        <v>0</v>
      </c>
      <c r="R8" s="9">
        <f t="shared" ref="R8:R15" si="13">L8-Q8</f>
        <v>0</v>
      </c>
    </row>
    <row r="9" spans="1:18" ht="30" customHeight="1" x14ac:dyDescent="0.3">
      <c r="A9" s="2">
        <v>6</v>
      </c>
      <c r="B9" s="16" t="s">
        <v>111</v>
      </c>
      <c r="C9" s="16" t="s">
        <v>32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3">
      <c r="A10" s="2">
        <v>7</v>
      </c>
      <c r="B10" s="16" t="s">
        <v>108</v>
      </c>
      <c r="C10" s="16" t="s">
        <v>98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0" customHeight="1" x14ac:dyDescent="0.3">
      <c r="A11" s="2">
        <v>8</v>
      </c>
      <c r="B11" s="16" t="s">
        <v>112</v>
      </c>
      <c r="C11" s="16" t="s">
        <v>65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0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30" customHeight="1" x14ac:dyDescent="0.3">
      <c r="A12" s="2">
        <v>9</v>
      </c>
      <c r="B12" s="16" t="s">
        <v>105</v>
      </c>
      <c r="C12" s="16" t="s">
        <v>41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0"/>
        <v>1</v>
      </c>
      <c r="N12" s="3">
        <f t="shared" si="9"/>
        <v>0</v>
      </c>
      <c r="O12" s="3">
        <f t="shared" si="10"/>
        <v>0</v>
      </c>
      <c r="P12" s="7">
        <f t="shared" si="11"/>
        <v>0</v>
      </c>
      <c r="Q12" s="7">
        <f t="shared" si="12"/>
        <v>0</v>
      </c>
      <c r="R12" s="9">
        <f t="shared" si="13"/>
        <v>0</v>
      </c>
    </row>
    <row r="13" spans="1:18" ht="30" customHeight="1" x14ac:dyDescent="0.3">
      <c r="A13" s="2">
        <v>10</v>
      </c>
      <c r="B13" s="16" t="s">
        <v>109</v>
      </c>
      <c r="C13" s="16" t="s">
        <v>207</v>
      </c>
      <c r="D13" s="2"/>
      <c r="E13" s="2"/>
      <c r="F13" s="2"/>
      <c r="G13" s="2"/>
      <c r="H13" s="2"/>
      <c r="I13" s="2">
        <f t="shared" si="6"/>
        <v>0</v>
      </c>
      <c r="J13" s="2">
        <f t="shared" si="7"/>
        <v>0</v>
      </c>
      <c r="K13" s="2"/>
      <c r="L13" s="2">
        <f t="shared" si="8"/>
        <v>0</v>
      </c>
      <c r="M13" s="2">
        <f t="shared" si="0"/>
        <v>1</v>
      </c>
      <c r="N13" s="3">
        <f t="shared" si="9"/>
        <v>0</v>
      </c>
      <c r="O13" s="3">
        <f t="shared" si="10"/>
        <v>0</v>
      </c>
      <c r="P13" s="7">
        <f t="shared" si="11"/>
        <v>0</v>
      </c>
      <c r="Q13" s="7">
        <f t="shared" si="12"/>
        <v>0</v>
      </c>
      <c r="R13" s="9">
        <f t="shared" si="13"/>
        <v>0</v>
      </c>
    </row>
    <row r="14" spans="1:18" ht="30" customHeight="1" x14ac:dyDescent="0.3">
      <c r="A14" s="2">
        <v>11</v>
      </c>
      <c r="B14" s="16" t="s">
        <v>114</v>
      </c>
      <c r="C14" s="16" t="s">
        <v>41</v>
      </c>
      <c r="D14" s="2"/>
      <c r="E14" s="2"/>
      <c r="F14" s="2"/>
      <c r="G14" s="2"/>
      <c r="H14" s="2"/>
      <c r="I14" s="2">
        <f t="shared" si="6"/>
        <v>0</v>
      </c>
      <c r="J14" s="2">
        <f t="shared" si="7"/>
        <v>0</v>
      </c>
      <c r="K14" s="2"/>
      <c r="L14" s="2">
        <f t="shared" si="8"/>
        <v>0</v>
      </c>
      <c r="M14" s="2">
        <f t="shared" si="0"/>
        <v>1</v>
      </c>
      <c r="N14" s="3">
        <f t="shared" si="9"/>
        <v>0</v>
      </c>
      <c r="O14" s="3">
        <f t="shared" si="10"/>
        <v>0</v>
      </c>
      <c r="P14" s="7">
        <f t="shared" si="11"/>
        <v>0</v>
      </c>
      <c r="Q14" s="7">
        <f t="shared" si="12"/>
        <v>0</v>
      </c>
      <c r="R14" s="9">
        <f t="shared" si="13"/>
        <v>0</v>
      </c>
    </row>
    <row r="15" spans="1:18" ht="30" customHeight="1" x14ac:dyDescent="0.3">
      <c r="A15" s="2">
        <v>12</v>
      </c>
      <c r="B15" s="16" t="s">
        <v>102</v>
      </c>
      <c r="C15" s="16" t="s">
        <v>37</v>
      </c>
      <c r="D15" s="2"/>
      <c r="E15" s="2"/>
      <c r="F15" s="2"/>
      <c r="G15" s="2"/>
      <c r="H15" s="2"/>
      <c r="I15" s="2">
        <f t="shared" si="6"/>
        <v>0</v>
      </c>
      <c r="J15" s="2">
        <f t="shared" si="7"/>
        <v>0</v>
      </c>
      <c r="K15" s="2"/>
      <c r="L15" s="2">
        <f t="shared" si="8"/>
        <v>0</v>
      </c>
      <c r="M15" s="2">
        <f t="shared" si="0"/>
        <v>1</v>
      </c>
      <c r="N15" s="3">
        <f t="shared" si="9"/>
        <v>0</v>
      </c>
      <c r="O15" s="3">
        <f t="shared" si="10"/>
        <v>0</v>
      </c>
      <c r="P15" s="7">
        <f t="shared" si="11"/>
        <v>0</v>
      </c>
      <c r="Q15" s="7">
        <f t="shared" si="12"/>
        <v>0</v>
      </c>
      <c r="R15" s="9">
        <f t="shared" si="13"/>
        <v>0</v>
      </c>
    </row>
    <row r="16" spans="1:18" ht="25.5" customHeight="1" x14ac:dyDescent="0.3">
      <c r="A16" s="40" t="s">
        <v>208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1"/>
      <c r="O16" s="41"/>
    </row>
    <row r="17" spans="1:18" ht="26.25" customHeight="1" x14ac:dyDescent="0.3">
      <c r="A17" s="4"/>
      <c r="B17" s="4"/>
      <c r="C17" s="42" t="s">
        <v>9</v>
      </c>
      <c r="D17" s="42"/>
      <c r="E17" s="42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ht="34.950000000000003" customHeight="1" x14ac:dyDescent="0.3">
      <c r="A18" s="35" t="s">
        <v>24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</row>
    <row r="19" spans="1:18" s="27" customFormat="1" ht="19.2" customHeight="1" x14ac:dyDescent="0.3">
      <c r="A19" s="26"/>
      <c r="B19" s="19"/>
      <c r="C19" s="1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8"/>
      <c r="Q19" s="28"/>
      <c r="R19" s="29"/>
    </row>
    <row r="20" spans="1:18" s="27" customFormat="1" ht="19.2" customHeight="1" x14ac:dyDescent="0.3">
      <c r="A20" s="26"/>
      <c r="B20" s="19"/>
      <c r="C20" s="1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8"/>
      <c r="Q20" s="28"/>
      <c r="R20" s="29"/>
    </row>
    <row r="21" spans="1:18" s="27" customFormat="1" ht="19.2" customHeight="1" x14ac:dyDescent="0.3">
      <c r="A21" s="26"/>
      <c r="B21" s="19"/>
      <c r="C21" s="1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8"/>
      <c r="Q21" s="28"/>
      <c r="R21" s="29"/>
    </row>
    <row r="22" spans="1:18" s="27" customFormat="1" ht="19.2" customHeight="1" x14ac:dyDescent="0.3">
      <c r="A22" s="26"/>
      <c r="B22" s="19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8"/>
      <c r="Q22" s="28"/>
      <c r="R22" s="29"/>
    </row>
    <row r="23" spans="1:18" ht="15" customHeight="1" x14ac:dyDescent="0.3">
      <c r="A23" s="43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4"/>
      <c r="O23" s="44"/>
    </row>
    <row r="24" spans="1:18" ht="36.9" customHeight="1" x14ac:dyDescent="0.3">
      <c r="A24" s="4"/>
      <c r="B24" s="4"/>
      <c r="C24" s="42"/>
      <c r="D24" s="42"/>
      <c r="E24" s="42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8" ht="34.950000000000003" customHeight="1" x14ac:dyDescent="0.3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</sheetData>
  <sortState ref="A4:C15">
    <sortCondition ref="A3"/>
  </sortState>
  <mergeCells count="9">
    <mergeCell ref="A25:R25"/>
    <mergeCell ref="A1:M2"/>
    <mergeCell ref="N2:P2"/>
    <mergeCell ref="Q2:R2"/>
    <mergeCell ref="A23:O23"/>
    <mergeCell ref="C24:E24"/>
    <mergeCell ref="A16:O16"/>
    <mergeCell ref="C17:E17"/>
    <mergeCell ref="A18:R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activeCell="M5" sqref="M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164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137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61</v>
      </c>
      <c r="C4" s="16" t="s">
        <v>32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59</v>
      </c>
      <c r="C5" s="16" t="s">
        <v>37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40" t="s">
        <v>68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1"/>
      <c r="O6" s="41"/>
    </row>
    <row r="7" spans="1:18" ht="36.9" customHeight="1" x14ac:dyDescent="0.3">
      <c r="A7" s="4"/>
      <c r="B7" s="4"/>
      <c r="C7" s="42" t="s">
        <v>9</v>
      </c>
      <c r="D7" s="42"/>
      <c r="E7" s="42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35" t="s">
        <v>24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</sheetData>
  <sortState ref="A4:C5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opLeftCell="A4" zoomScale="110" zoomScaleNormal="110" workbookViewId="0">
      <selection activeCell="A10" sqref="A10:O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6" t="s">
        <v>225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117</v>
      </c>
      <c r="O2" s="38"/>
      <c r="P2" s="38"/>
      <c r="Q2" s="39" t="s">
        <v>21</v>
      </c>
      <c r="R2" s="3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145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7" t="s">
        <v>211</v>
      </c>
      <c r="C4" s="17" t="s">
        <v>212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7" t="s">
        <v>39</v>
      </c>
      <c r="C5" s="17" t="s">
        <v>37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6.9" customHeight="1" x14ac:dyDescent="0.3">
      <c r="A6" s="2">
        <v>3</v>
      </c>
      <c r="B6" s="17" t="s">
        <v>89</v>
      </c>
      <c r="C6" s="17" t="s">
        <v>37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17" t="s">
        <v>96</v>
      </c>
      <c r="C7" s="17" t="s">
        <v>37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6.9" customHeight="1" x14ac:dyDescent="0.3">
      <c r="A8" s="2">
        <v>5</v>
      </c>
      <c r="B8" s="17" t="s">
        <v>210</v>
      </c>
      <c r="C8" s="17" t="s">
        <v>35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9" customHeight="1" x14ac:dyDescent="0.3">
      <c r="A9" s="2">
        <v>6</v>
      </c>
      <c r="B9" s="17" t="s">
        <v>213</v>
      </c>
      <c r="C9" s="17" t="s">
        <v>32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19.8" x14ac:dyDescent="0.3">
      <c r="A10" s="40" t="s">
        <v>214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1"/>
      <c r="O10" s="41"/>
    </row>
    <row r="11" spans="1:18" ht="19.8" x14ac:dyDescent="0.3">
      <c r="A11" s="4"/>
      <c r="B11" s="4"/>
      <c r="C11" s="42" t="s">
        <v>9</v>
      </c>
      <c r="D11" s="42"/>
      <c r="E11" s="42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3" customHeight="1" x14ac:dyDescent="0.3">
      <c r="A12" s="35" t="s">
        <v>230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</sheetData>
  <sortState ref="A4:C9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tabSelected="1" topLeftCell="A16" zoomScale="90" zoomScaleNormal="90" workbookViewId="0">
      <selection activeCell="M17" sqref="M17"/>
    </sheetView>
  </sheetViews>
  <sheetFormatPr defaultRowHeight="16.2" x14ac:dyDescent="0.3"/>
  <cols>
    <col min="1" max="1" width="5.6640625" customWidth="1"/>
    <col min="2" max="2" width="9.77734375" customWidth="1"/>
    <col min="3" max="3" width="11.77734375" customWidth="1"/>
    <col min="4" max="17" width="7" customWidth="1"/>
    <col min="18" max="18" width="11.88671875" customWidth="1"/>
  </cols>
  <sheetData>
    <row r="1" spans="1:18" ht="18" customHeight="1" x14ac:dyDescent="0.3">
      <c r="A1" s="36" t="s">
        <v>163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1"/>
      <c r="O1" s="1"/>
      <c r="P1" s="7"/>
      <c r="Q1" s="7"/>
      <c r="R1" s="1"/>
    </row>
    <row r="2" spans="1:18" ht="18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23</v>
      </c>
      <c r="O2" s="38"/>
      <c r="P2" s="38"/>
      <c r="Q2" s="39" t="s">
        <v>21</v>
      </c>
      <c r="R2" s="39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22</v>
      </c>
      <c r="J3" s="6" t="s">
        <v>118</v>
      </c>
      <c r="K3" s="5" t="s">
        <v>237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24" customHeight="1" x14ac:dyDescent="0.3">
      <c r="A4" s="2">
        <v>1</v>
      </c>
      <c r="B4" s="17" t="s">
        <v>215</v>
      </c>
      <c r="C4" s="17" t="s">
        <v>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7" si="0">RANK(L4,$L$4:$L$17)</f>
        <v>1</v>
      </c>
      <c r="N4" s="3">
        <f t="shared" ref="N4:N17" si="1">MAX(D4:H4)</f>
        <v>0</v>
      </c>
      <c r="O4" s="3">
        <f t="shared" ref="O4:O17" si="2">MIN(D4:H4)</f>
        <v>0</v>
      </c>
      <c r="P4" s="7">
        <f t="shared" ref="P4:P17" si="3">SUM(I4-N4-O4)</f>
        <v>0</v>
      </c>
      <c r="Q4" s="7">
        <f>AVERAGE(N4:O4)</f>
        <v>0</v>
      </c>
      <c r="R4" s="10">
        <f>L4-Q4</f>
        <v>0</v>
      </c>
    </row>
    <row r="5" spans="1:18" ht="24" customHeight="1" x14ac:dyDescent="0.3">
      <c r="A5" s="2">
        <v>2</v>
      </c>
      <c r="B5" s="17" t="s">
        <v>220</v>
      </c>
      <c r="C5" s="17" t="s">
        <v>95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24" customHeight="1" x14ac:dyDescent="0.3">
      <c r="A6" s="2">
        <v>3</v>
      </c>
      <c r="B6" s="17" t="s">
        <v>217</v>
      </c>
      <c r="C6" s="17" t="s">
        <v>12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24" customHeight="1" x14ac:dyDescent="0.3">
      <c r="A7" s="2">
        <v>4</v>
      </c>
      <c r="B7" s="17" t="s">
        <v>43</v>
      </c>
      <c r="C7" s="17" t="s">
        <v>44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24" customHeight="1" x14ac:dyDescent="0.3">
      <c r="A8" s="2">
        <v>5</v>
      </c>
      <c r="B8" s="17" t="s">
        <v>224</v>
      </c>
      <c r="C8" s="17" t="s">
        <v>10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24" customHeight="1" x14ac:dyDescent="0.3">
      <c r="A9" s="2">
        <v>6</v>
      </c>
      <c r="B9" s="17" t="s">
        <v>216</v>
      </c>
      <c r="C9" s="17" t="s">
        <v>12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24" customHeight="1" x14ac:dyDescent="0.3">
      <c r="A10" s="2">
        <v>7</v>
      </c>
      <c r="B10" s="17" t="s">
        <v>25</v>
      </c>
      <c r="C10" s="17" t="s">
        <v>26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24" customHeight="1" x14ac:dyDescent="0.3">
      <c r="A11" s="2">
        <v>8</v>
      </c>
      <c r="B11" s="17" t="s">
        <v>222</v>
      </c>
      <c r="C11" s="17" t="s">
        <v>10</v>
      </c>
      <c r="D11" s="2"/>
      <c r="E11" s="2"/>
      <c r="F11" s="2"/>
      <c r="G11" s="2"/>
      <c r="H11" s="2"/>
      <c r="I11" s="2">
        <f t="shared" ref="I11:I12" si="14">SUM(D11:H11)</f>
        <v>0</v>
      </c>
      <c r="J11" s="2">
        <f t="shared" ref="J11:J12" si="15">SUM(P11/3)</f>
        <v>0</v>
      </c>
      <c r="K11" s="2"/>
      <c r="L11" s="2">
        <f t="shared" ref="L11:L12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:Q12" si="17">AVERAGE(N11:O11)</f>
        <v>0</v>
      </c>
      <c r="R11" s="9">
        <f t="shared" ref="R11:R12" si="18">L11-Q11</f>
        <v>0</v>
      </c>
    </row>
    <row r="12" spans="1:18" ht="24" customHeight="1" x14ac:dyDescent="0.3">
      <c r="A12" s="2">
        <v>9</v>
      </c>
      <c r="B12" s="17" t="s">
        <v>219</v>
      </c>
      <c r="C12" s="17" t="s">
        <v>26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 t="shared" si="17"/>
        <v>0</v>
      </c>
      <c r="R12" s="9">
        <f t="shared" si="18"/>
        <v>0</v>
      </c>
    </row>
    <row r="13" spans="1:18" ht="24" customHeight="1" x14ac:dyDescent="0.3">
      <c r="A13" s="2">
        <v>10</v>
      </c>
      <c r="B13" s="17" t="s">
        <v>229</v>
      </c>
      <c r="C13" s="17" t="s">
        <v>80</v>
      </c>
      <c r="D13" s="2"/>
      <c r="E13" s="2"/>
      <c r="F13" s="2"/>
      <c r="G13" s="2"/>
      <c r="H13" s="2"/>
      <c r="I13" s="2">
        <f>SUM(D13:H13)</f>
        <v>0</v>
      </c>
      <c r="J13" s="2">
        <f>SUM(P13/3)</f>
        <v>0</v>
      </c>
      <c r="K13" s="2"/>
      <c r="L13" s="2">
        <f>SUM(J13:K13)</f>
        <v>0</v>
      </c>
      <c r="M13" s="2">
        <f t="shared" si="0"/>
        <v>1</v>
      </c>
      <c r="N13" s="3">
        <f t="shared" si="1"/>
        <v>0</v>
      </c>
      <c r="O13" s="3">
        <f t="shared" si="2"/>
        <v>0</v>
      </c>
      <c r="P13" s="7">
        <f t="shared" si="3"/>
        <v>0</v>
      </c>
      <c r="Q13" s="7">
        <f>AVERAGE(N13:O13)</f>
        <v>0</v>
      </c>
      <c r="R13" s="10">
        <f>L13-Q13</f>
        <v>0</v>
      </c>
    </row>
    <row r="14" spans="1:18" ht="24" customHeight="1" x14ac:dyDescent="0.3">
      <c r="A14" s="2">
        <v>11</v>
      </c>
      <c r="B14" s="17" t="s">
        <v>221</v>
      </c>
      <c r="C14" s="17" t="s">
        <v>95</v>
      </c>
      <c r="D14" s="2"/>
      <c r="E14" s="2"/>
      <c r="F14" s="2"/>
      <c r="G14" s="2"/>
      <c r="H14" s="2"/>
      <c r="I14" s="2">
        <f t="shared" ref="I14:I16" si="19">SUM(D14:H14)</f>
        <v>0</v>
      </c>
      <c r="J14" s="2">
        <f t="shared" ref="J14:J15" si="20">SUM(P14/3)</f>
        <v>0</v>
      </c>
      <c r="K14" s="2"/>
      <c r="L14" s="2">
        <f t="shared" ref="L14:L15" si="21">SUM(J14:K14)</f>
        <v>0</v>
      </c>
      <c r="M14" s="2">
        <f t="shared" si="0"/>
        <v>1</v>
      </c>
      <c r="N14" s="3">
        <f t="shared" si="1"/>
        <v>0</v>
      </c>
      <c r="O14" s="3">
        <f t="shared" si="2"/>
        <v>0</v>
      </c>
      <c r="P14" s="7">
        <f t="shared" si="3"/>
        <v>0</v>
      </c>
      <c r="Q14" s="7">
        <f t="shared" ref="Q14:Q15" si="22">AVERAGE(N14:O14)</f>
        <v>0</v>
      </c>
      <c r="R14" s="9">
        <f t="shared" ref="R14:R15" si="23">L14-Q14</f>
        <v>0</v>
      </c>
    </row>
    <row r="15" spans="1:18" ht="24" customHeight="1" x14ac:dyDescent="0.3">
      <c r="A15" s="2">
        <v>12</v>
      </c>
      <c r="B15" s="17" t="s">
        <v>83</v>
      </c>
      <c r="C15" s="17" t="s">
        <v>84</v>
      </c>
      <c r="D15" s="2"/>
      <c r="E15" s="2"/>
      <c r="F15" s="2"/>
      <c r="G15" s="2"/>
      <c r="H15" s="2"/>
      <c r="I15" s="2">
        <f t="shared" si="19"/>
        <v>0</v>
      </c>
      <c r="J15" s="2">
        <f t="shared" si="20"/>
        <v>0</v>
      </c>
      <c r="K15" s="2"/>
      <c r="L15" s="2">
        <f t="shared" si="21"/>
        <v>0</v>
      </c>
      <c r="M15" s="2">
        <f t="shared" si="0"/>
        <v>1</v>
      </c>
      <c r="N15" s="3">
        <f t="shared" si="1"/>
        <v>0</v>
      </c>
      <c r="O15" s="3">
        <f t="shared" si="2"/>
        <v>0</v>
      </c>
      <c r="P15" s="7">
        <f t="shared" si="3"/>
        <v>0</v>
      </c>
      <c r="Q15" s="7">
        <f t="shared" si="22"/>
        <v>0</v>
      </c>
      <c r="R15" s="9">
        <f t="shared" si="23"/>
        <v>0</v>
      </c>
    </row>
    <row r="16" spans="1:18" ht="24" customHeight="1" x14ac:dyDescent="0.3">
      <c r="A16" s="2">
        <v>13</v>
      </c>
      <c r="B16" s="17" t="s">
        <v>223</v>
      </c>
      <c r="C16" s="17" t="s">
        <v>10</v>
      </c>
      <c r="D16" s="2"/>
      <c r="E16" s="2"/>
      <c r="F16" s="2"/>
      <c r="G16" s="2"/>
      <c r="H16" s="2"/>
      <c r="I16" s="2">
        <f t="shared" si="19"/>
        <v>0</v>
      </c>
      <c r="J16" s="2">
        <f t="shared" ref="J16" si="24">SUM(P16/3)</f>
        <v>0</v>
      </c>
      <c r="K16" s="2"/>
      <c r="L16" s="2">
        <f t="shared" ref="L16" si="25">SUM(J16:K16)</f>
        <v>0</v>
      </c>
      <c r="M16" s="2">
        <f t="shared" si="0"/>
        <v>1</v>
      </c>
      <c r="N16" s="3">
        <f t="shared" si="1"/>
        <v>0</v>
      </c>
      <c r="O16" s="3">
        <f t="shared" si="2"/>
        <v>0</v>
      </c>
      <c r="P16" s="7">
        <f t="shared" si="3"/>
        <v>0</v>
      </c>
      <c r="Q16" s="7">
        <f t="shared" ref="Q16" si="26">AVERAGE(N16:O16)</f>
        <v>0</v>
      </c>
      <c r="R16" s="9">
        <f t="shared" ref="R16" si="27">L16-Q16</f>
        <v>0</v>
      </c>
    </row>
    <row r="17" spans="1:18" ht="24" customHeight="1" x14ac:dyDescent="0.3">
      <c r="A17" s="2">
        <v>14</v>
      </c>
      <c r="B17" s="17" t="s">
        <v>218</v>
      </c>
      <c r="C17" s="17" t="s">
        <v>53</v>
      </c>
      <c r="D17" s="2"/>
      <c r="E17" s="2"/>
      <c r="F17" s="2"/>
      <c r="G17" s="2"/>
      <c r="H17" s="2"/>
      <c r="I17" s="2">
        <f t="shared" ref="I17" si="28">SUM(D17:H17)</f>
        <v>0</v>
      </c>
      <c r="J17" s="2">
        <f t="shared" ref="J17" si="29">SUM(P17/3)</f>
        <v>0</v>
      </c>
      <c r="K17" s="2"/>
      <c r="L17" s="2">
        <f t="shared" ref="L17" si="30">SUM(J17:K17)</f>
        <v>0</v>
      </c>
      <c r="M17" s="2">
        <f t="shared" si="0"/>
        <v>1</v>
      </c>
      <c r="N17" s="3">
        <f t="shared" si="1"/>
        <v>0</v>
      </c>
      <c r="O17" s="3">
        <f t="shared" si="2"/>
        <v>0</v>
      </c>
      <c r="P17" s="7">
        <f t="shared" si="3"/>
        <v>0</v>
      </c>
      <c r="Q17" s="7">
        <f t="shared" ref="Q17" si="31">AVERAGE(N17:O17)</f>
        <v>0</v>
      </c>
      <c r="R17" s="9">
        <f t="shared" ref="R17" si="32">L17-Q17</f>
        <v>0</v>
      </c>
    </row>
    <row r="18" spans="1:18" ht="24" customHeight="1" x14ac:dyDescent="0.3">
      <c r="A18" s="33" t="s">
        <v>226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5"/>
      <c r="O18" s="25"/>
      <c r="P18" s="7"/>
      <c r="Q18" s="7"/>
      <c r="R18" s="1"/>
    </row>
    <row r="19" spans="1:18" ht="24" customHeight="1" x14ac:dyDescent="0.3">
      <c r="A19" s="4"/>
      <c r="B19" s="4"/>
      <c r="C19" s="42" t="s">
        <v>9</v>
      </c>
      <c r="D19" s="42"/>
      <c r="E19" s="42"/>
      <c r="F19" s="4"/>
      <c r="G19" s="4"/>
      <c r="H19" s="4"/>
      <c r="I19" s="4"/>
      <c r="J19" s="4"/>
      <c r="K19" s="4"/>
      <c r="L19" s="4"/>
      <c r="M19" s="4"/>
      <c r="N19" s="4"/>
      <c r="O19" s="4"/>
      <c r="P19" s="7"/>
      <c r="Q19" s="7"/>
      <c r="R19" s="1"/>
    </row>
    <row r="20" spans="1:18" ht="34.950000000000003" customHeight="1" x14ac:dyDescent="0.3">
      <c r="A20" s="35" t="s">
        <v>209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</row>
  </sheetData>
  <sortState ref="A4:C17">
    <sortCondition ref="A3"/>
  </sortState>
  <mergeCells count="5">
    <mergeCell ref="A20:R20"/>
    <mergeCell ref="A1:M2"/>
    <mergeCell ref="N2:P2"/>
    <mergeCell ref="Q2:R2"/>
    <mergeCell ref="C19:E19"/>
  </mergeCells>
  <phoneticPr fontId="1" type="noConversion"/>
  <pageMargins left="0.7" right="0.7" top="0.75" bottom="0.75" header="0.3" footer="0.3"/>
  <pageSetup paperSize="9" scale="9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1小高女長拳</vt:lpstr>
      <vt:lpstr>2國女長拳</vt:lpstr>
      <vt:lpstr>3小低男長拳</vt:lpstr>
      <vt:lpstr>4小高男長拳</vt:lpstr>
      <vt:lpstr>5國男長拳</vt:lpstr>
      <vt:lpstr>6國男南拳</vt:lpstr>
      <vt:lpstr>7小高女太極拳</vt:lpstr>
      <vt:lpstr>8小高男太極拳</vt:lpstr>
      <vt:lpstr>9國女武術太極拳</vt:lpstr>
      <vt:lpstr>10國男太極拳</vt:lpstr>
      <vt:lpstr>11小高女刀術</vt:lpstr>
      <vt:lpstr>12小高男刀術</vt:lpstr>
      <vt:lpstr>13國女刀術</vt:lpstr>
      <vt:lpstr>14國男刀術</vt:lpstr>
      <vt:lpstr>15小高女槍術</vt:lpstr>
      <vt:lpstr>16小低女劍術</vt:lpstr>
      <vt:lpstr>17小高女劍術</vt:lpstr>
      <vt:lpstr>18國女劍術</vt:lpstr>
      <vt:lpstr>19小高男劍術</vt:lpstr>
      <vt:lpstr>20小高女棍術</vt:lpstr>
      <vt:lpstr>21小低男棍術</vt:lpstr>
      <vt:lpstr>22小高男棍術</vt:lpstr>
      <vt:lpstr>23小高男太極劍</vt:lpstr>
      <vt:lpstr>24小高女北拳</vt:lpstr>
      <vt:lpstr>25國女北拳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吳青昊</cp:lastModifiedBy>
  <cp:lastPrinted>2019-04-02T02:49:29Z</cp:lastPrinted>
  <dcterms:created xsi:type="dcterms:W3CDTF">2017-10-16T13:29:03Z</dcterms:created>
  <dcterms:modified xsi:type="dcterms:W3CDTF">2019-04-02T04:36:42Z</dcterms:modified>
</cp:coreProperties>
</file>