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hedpp\Desktop\"/>
    </mc:Choice>
  </mc:AlternateContent>
  <bookViews>
    <workbookView xWindow="0" yWindow="0" windowWidth="20736" windowHeight="10200" tabRatio="939" firstSheet="17" activeTab="27"/>
  </bookViews>
  <sheets>
    <sheet name="1國男奇兵" sheetId="23" r:id="rId1"/>
    <sheet name="2國女奇兵" sheetId="22" r:id="rId2"/>
    <sheet name="3社男雙兵" sheetId="24" r:id="rId3"/>
    <sheet name="4國男雙兵" sheetId="25" r:id="rId4"/>
    <sheet name="5小高男雙兵" sheetId="26" r:id="rId5"/>
    <sheet name="6小高女雙兵" sheetId="27" r:id="rId6"/>
    <sheet name="7小低女雙兵" sheetId="28" r:id="rId7"/>
    <sheet name="8小高男功夫扇" sheetId="29" r:id="rId8"/>
    <sheet name="9小低男功夫扇" sheetId="30" r:id="rId9"/>
    <sheet name="10小高女功夫扇" sheetId="31" r:id="rId10"/>
    <sheet name="11小低女功夫扇" sheetId="32" r:id="rId11"/>
    <sheet name="12國男短兵" sheetId="33" r:id="rId12"/>
    <sheet name="13國女短兵" sheetId="34" r:id="rId13"/>
    <sheet name="14小高男國術劍術" sheetId="35" r:id="rId14"/>
    <sheet name="15小高女國術劍術" sheetId="36" r:id="rId15"/>
    <sheet name="16小高女國術刀術" sheetId="37" r:id="rId16"/>
    <sheet name="17社男國術長兵" sheetId="38" r:id="rId17"/>
    <sheet name="18國男長兵" sheetId="39" r:id="rId18"/>
    <sheet name="19小高男長兵" sheetId="40" r:id="rId19"/>
    <sheet name="20小高女長兵" sheetId="41" r:id="rId20"/>
    <sheet name="21國女長兵" sheetId="42" r:id="rId21"/>
    <sheet name="22國男棍術" sheetId="43" r:id="rId22"/>
    <sheet name="23小高男國術棍術" sheetId="45" r:id="rId23"/>
    <sheet name="24小低男國術棍術" sheetId="44" r:id="rId24"/>
    <sheet name="25小高女國術棍術" sheetId="54" r:id="rId25"/>
    <sheet name="26小低女國術棍術" sheetId="51" r:id="rId26"/>
    <sheet name="27社男內家拳" sheetId="52" r:id="rId27"/>
    <sheet name="28國男內家拳" sheetId="53" r:id="rId28"/>
  </sheets>
  <calcPr calcId="152511"/>
</workbook>
</file>

<file path=xl/calcChain.xml><?xml version="1.0" encoding="utf-8"?>
<calcChain xmlns="http://schemas.openxmlformats.org/spreadsheetml/2006/main">
  <c r="I8" i="33" l="1"/>
  <c r="J8" i="33"/>
  <c r="L8" i="33"/>
  <c r="N8" i="33"/>
  <c r="O8" i="33"/>
  <c r="P8" i="33"/>
  <c r="Q8" i="33"/>
  <c r="R8" i="33"/>
  <c r="I9" i="33"/>
  <c r="N9" i="33"/>
  <c r="O9" i="33"/>
  <c r="P9" i="33"/>
  <c r="J9" i="33" s="1"/>
  <c r="L9" i="33" s="1"/>
  <c r="Q9" i="33"/>
  <c r="I10" i="33"/>
  <c r="N10" i="33"/>
  <c r="O10" i="33"/>
  <c r="P10" i="33"/>
  <c r="J10" i="33" s="1"/>
  <c r="L10" i="33" s="1"/>
  <c r="Q10" i="33"/>
  <c r="I11" i="33"/>
  <c r="J11" i="33"/>
  <c r="L11" i="33" s="1"/>
  <c r="N11" i="33"/>
  <c r="O11" i="33"/>
  <c r="P11" i="33"/>
  <c r="Q11" i="33"/>
  <c r="I12" i="33"/>
  <c r="J12" i="33"/>
  <c r="L12" i="33"/>
  <c r="N12" i="33"/>
  <c r="O12" i="33"/>
  <c r="P12" i="33"/>
  <c r="Q12" i="33"/>
  <c r="R12" i="33"/>
  <c r="R4" i="54"/>
  <c r="Q18" i="54"/>
  <c r="P18" i="54"/>
  <c r="O18" i="54"/>
  <c r="N18" i="54"/>
  <c r="J18" i="54"/>
  <c r="L18" i="54" s="1"/>
  <c r="I18" i="54"/>
  <c r="Q17" i="54"/>
  <c r="P17" i="54"/>
  <c r="O17" i="54"/>
  <c r="N17" i="54"/>
  <c r="L17" i="54"/>
  <c r="R17" i="54" s="1"/>
  <c r="J17" i="54"/>
  <c r="I17" i="54"/>
  <c r="Q16" i="54"/>
  <c r="P16" i="54"/>
  <c r="O16" i="54"/>
  <c r="N16" i="54"/>
  <c r="J16" i="54"/>
  <c r="L16" i="54" s="1"/>
  <c r="I16" i="54"/>
  <c r="Q15" i="54"/>
  <c r="P15" i="54"/>
  <c r="O15" i="54"/>
  <c r="N15" i="54"/>
  <c r="J15" i="54"/>
  <c r="L15" i="54" s="1"/>
  <c r="I15" i="54"/>
  <c r="Q14" i="54"/>
  <c r="P14" i="54"/>
  <c r="O14" i="54"/>
  <c r="N14" i="54"/>
  <c r="J14" i="54"/>
  <c r="L14" i="54" s="1"/>
  <c r="I14" i="54"/>
  <c r="Q13" i="54"/>
  <c r="P13" i="54"/>
  <c r="O13" i="54"/>
  <c r="N13" i="54"/>
  <c r="L13" i="54"/>
  <c r="R13" i="54" s="1"/>
  <c r="J13" i="54"/>
  <c r="I13" i="54"/>
  <c r="Q12" i="54"/>
  <c r="P12" i="54"/>
  <c r="O12" i="54"/>
  <c r="N12" i="54"/>
  <c r="J12" i="54"/>
  <c r="L12" i="54" s="1"/>
  <c r="I12" i="54"/>
  <c r="Q11" i="54"/>
  <c r="P11" i="54"/>
  <c r="O11" i="54"/>
  <c r="N11" i="54"/>
  <c r="J11" i="54"/>
  <c r="L11" i="54" s="1"/>
  <c r="I11" i="54"/>
  <c r="Q10" i="54"/>
  <c r="P10" i="54"/>
  <c r="O10" i="54"/>
  <c r="N10" i="54"/>
  <c r="J10" i="54"/>
  <c r="L10" i="54" s="1"/>
  <c r="I10" i="54"/>
  <c r="Q9" i="54"/>
  <c r="P9" i="54"/>
  <c r="O9" i="54"/>
  <c r="N9" i="54"/>
  <c r="L9" i="54"/>
  <c r="J9" i="54"/>
  <c r="I9" i="54"/>
  <c r="Q8" i="54"/>
  <c r="P8" i="54"/>
  <c r="O8" i="54"/>
  <c r="N8" i="54"/>
  <c r="J8" i="54"/>
  <c r="L8" i="54" s="1"/>
  <c r="I8" i="54"/>
  <c r="Q7" i="54"/>
  <c r="P7" i="54"/>
  <c r="O7" i="54"/>
  <c r="N7" i="54"/>
  <c r="J7" i="54"/>
  <c r="L7" i="54" s="1"/>
  <c r="I7" i="54"/>
  <c r="Q6" i="54"/>
  <c r="P6" i="54"/>
  <c r="O6" i="54"/>
  <c r="N6" i="54"/>
  <c r="J6" i="54"/>
  <c r="L6" i="54" s="1"/>
  <c r="I6" i="54"/>
  <c r="Q5" i="54"/>
  <c r="P5" i="54"/>
  <c r="O5" i="54"/>
  <c r="N5" i="54"/>
  <c r="L5" i="54"/>
  <c r="M5" i="54" s="1"/>
  <c r="J5" i="54"/>
  <c r="I5" i="54"/>
  <c r="Q4" i="54"/>
  <c r="P4" i="54"/>
  <c r="O4" i="54"/>
  <c r="N4" i="54"/>
  <c r="J4" i="54"/>
  <c r="L4" i="54" s="1"/>
  <c r="I4" i="54"/>
  <c r="M10" i="33" l="1"/>
  <c r="R10" i="33"/>
  <c r="M11" i="33"/>
  <c r="R11" i="33"/>
  <c r="R9" i="33"/>
  <c r="M8" i="33"/>
  <c r="M12" i="33"/>
  <c r="M9" i="33"/>
  <c r="M7" i="54"/>
  <c r="R7" i="54"/>
  <c r="R14" i="54"/>
  <c r="M14" i="54"/>
  <c r="M16" i="54"/>
  <c r="R16" i="54"/>
  <c r="M4" i="54"/>
  <c r="M9" i="54"/>
  <c r="M11" i="54"/>
  <c r="R11" i="54"/>
  <c r="R18" i="54"/>
  <c r="M18" i="54"/>
  <c r="R6" i="54"/>
  <c r="M6" i="54"/>
  <c r="M8" i="54"/>
  <c r="R8" i="54"/>
  <c r="M15" i="54"/>
  <c r="R15" i="54"/>
  <c r="R10" i="54"/>
  <c r="M10" i="54"/>
  <c r="R12" i="54"/>
  <c r="M12" i="54"/>
  <c r="M13" i="54"/>
  <c r="M17" i="54"/>
  <c r="R5" i="54"/>
  <c r="R9" i="54"/>
  <c r="O8" i="26"/>
  <c r="N8" i="26"/>
  <c r="I8" i="26"/>
  <c r="O7" i="26"/>
  <c r="N7" i="26"/>
  <c r="I7" i="26"/>
  <c r="Q6" i="26"/>
  <c r="O6" i="26"/>
  <c r="N6" i="26"/>
  <c r="I6" i="26"/>
  <c r="P6" i="26" s="1"/>
  <c r="J6" i="26" s="1"/>
  <c r="L6" i="26" s="1"/>
  <c r="O5" i="26"/>
  <c r="Q5" i="26" s="1"/>
  <c r="N5" i="26"/>
  <c r="I5" i="26"/>
  <c r="Q7" i="26" l="1"/>
  <c r="Q8" i="26"/>
  <c r="P8" i="26"/>
  <c r="J8" i="26" s="1"/>
  <c r="L8" i="26" s="1"/>
  <c r="R6" i="26"/>
  <c r="P7" i="26"/>
  <c r="J7" i="26" s="1"/>
  <c r="L7" i="26" s="1"/>
  <c r="P5" i="26"/>
  <c r="J5" i="26" s="1"/>
  <c r="L5" i="26" s="1"/>
  <c r="O12" i="53"/>
  <c r="Q12" i="53" s="1"/>
  <c r="N12" i="53"/>
  <c r="I12" i="53"/>
  <c r="O11" i="53"/>
  <c r="Q11" i="53" s="1"/>
  <c r="N11" i="53"/>
  <c r="I11" i="53"/>
  <c r="O10" i="53"/>
  <c r="P10" i="53" s="1"/>
  <c r="J10" i="53" s="1"/>
  <c r="L10" i="53" s="1"/>
  <c r="N10" i="53"/>
  <c r="I10" i="53"/>
  <c r="O11" i="51"/>
  <c r="N11" i="51"/>
  <c r="I11" i="51"/>
  <c r="O10" i="51"/>
  <c r="N10" i="51"/>
  <c r="Q10" i="51" s="1"/>
  <c r="I10" i="51"/>
  <c r="O13" i="45"/>
  <c r="Q13" i="45" s="1"/>
  <c r="N13" i="45"/>
  <c r="I13" i="45"/>
  <c r="O12" i="45"/>
  <c r="N12" i="45"/>
  <c r="Q12" i="45" s="1"/>
  <c r="I12" i="45"/>
  <c r="O11" i="45"/>
  <c r="N11" i="45"/>
  <c r="Q11" i="45" s="1"/>
  <c r="I11" i="45"/>
  <c r="O10" i="45"/>
  <c r="N10" i="45"/>
  <c r="Q10" i="45" s="1"/>
  <c r="I10" i="45"/>
  <c r="P10" i="45" s="1"/>
  <c r="J10" i="45" s="1"/>
  <c r="L10" i="45" s="1"/>
  <c r="O9" i="45"/>
  <c r="N9" i="45"/>
  <c r="I9" i="45"/>
  <c r="Q8" i="45"/>
  <c r="O8" i="45"/>
  <c r="N8" i="45"/>
  <c r="I8" i="45"/>
  <c r="P8" i="45" s="1"/>
  <c r="J8" i="45" s="1"/>
  <c r="L8" i="45" s="1"/>
  <c r="O7" i="45"/>
  <c r="N7" i="45"/>
  <c r="I7" i="45"/>
  <c r="O6" i="45"/>
  <c r="N6" i="45"/>
  <c r="I6" i="45"/>
  <c r="O6" i="42"/>
  <c r="N6" i="42"/>
  <c r="I6" i="42"/>
  <c r="O16" i="40"/>
  <c r="N16" i="40"/>
  <c r="Q16" i="40" s="1"/>
  <c r="I16" i="40"/>
  <c r="P16" i="40" s="1"/>
  <c r="J16" i="40" s="1"/>
  <c r="L16" i="40" s="1"/>
  <c r="O15" i="40"/>
  <c r="N15" i="40"/>
  <c r="Q15" i="40" s="1"/>
  <c r="I15" i="40"/>
  <c r="P15" i="40" s="1"/>
  <c r="J15" i="40" s="1"/>
  <c r="L15" i="40" s="1"/>
  <c r="O14" i="40"/>
  <c r="N14" i="40"/>
  <c r="Q14" i="40" s="1"/>
  <c r="I14" i="40"/>
  <c r="P14" i="40" s="1"/>
  <c r="J14" i="40" s="1"/>
  <c r="L14" i="40" s="1"/>
  <c r="Q13" i="40"/>
  <c r="O13" i="40"/>
  <c r="N13" i="40"/>
  <c r="I13" i="40"/>
  <c r="P13" i="40" s="1"/>
  <c r="J13" i="40" s="1"/>
  <c r="L13" i="40" s="1"/>
  <c r="O12" i="40"/>
  <c r="N12" i="40"/>
  <c r="I12" i="40"/>
  <c r="O11" i="40"/>
  <c r="Q11" i="40" s="1"/>
  <c r="N11" i="40"/>
  <c r="I11" i="40"/>
  <c r="O10" i="40"/>
  <c r="N10" i="40"/>
  <c r="Q10" i="40" s="1"/>
  <c r="I10" i="40"/>
  <c r="O9" i="40"/>
  <c r="N9" i="40"/>
  <c r="Q9" i="40" s="1"/>
  <c r="I9" i="40"/>
  <c r="O8" i="40"/>
  <c r="N8" i="40"/>
  <c r="Q8" i="40" s="1"/>
  <c r="I8" i="40"/>
  <c r="O7" i="40"/>
  <c r="N7" i="40"/>
  <c r="Q7" i="40" s="1"/>
  <c r="I7" i="40"/>
  <c r="P7" i="40" s="1"/>
  <c r="J7" i="40" s="1"/>
  <c r="L7" i="40" s="1"/>
  <c r="O6" i="40"/>
  <c r="N6" i="40"/>
  <c r="Q6" i="40" s="1"/>
  <c r="I6" i="40"/>
  <c r="P6" i="40" s="1"/>
  <c r="J6" i="40" s="1"/>
  <c r="L6" i="40" s="1"/>
  <c r="O11" i="39"/>
  <c r="N11" i="39"/>
  <c r="Q11" i="39" s="1"/>
  <c r="I11" i="39"/>
  <c r="P11" i="39" s="1"/>
  <c r="J11" i="39" s="1"/>
  <c r="L11" i="39" s="1"/>
  <c r="O10" i="39"/>
  <c r="N10" i="39"/>
  <c r="Q10" i="39" s="1"/>
  <c r="I10" i="39"/>
  <c r="Q9" i="39"/>
  <c r="O9" i="39"/>
  <c r="N9" i="39"/>
  <c r="I9" i="39"/>
  <c r="P9" i="39" s="1"/>
  <c r="J9" i="39" s="1"/>
  <c r="L9" i="39" s="1"/>
  <c r="O8" i="39"/>
  <c r="N8" i="39"/>
  <c r="I8" i="39"/>
  <c r="O7" i="39"/>
  <c r="Q7" i="39" s="1"/>
  <c r="N7" i="39"/>
  <c r="I7" i="39"/>
  <c r="O6" i="39"/>
  <c r="N6" i="39"/>
  <c r="Q6" i="39" s="1"/>
  <c r="I6" i="39"/>
  <c r="O10" i="36"/>
  <c r="N10" i="36"/>
  <c r="Q10" i="36" s="1"/>
  <c r="I10" i="36"/>
  <c r="O6" i="36"/>
  <c r="N6" i="36"/>
  <c r="Q6" i="36" s="1"/>
  <c r="I6" i="36"/>
  <c r="O5" i="36"/>
  <c r="N5" i="36"/>
  <c r="Q5" i="36" s="1"/>
  <c r="I5" i="36"/>
  <c r="P5" i="36" s="1"/>
  <c r="J5" i="36" s="1"/>
  <c r="L5" i="36" s="1"/>
  <c r="O4" i="36"/>
  <c r="Q4" i="36" s="1"/>
  <c r="N4" i="36"/>
  <c r="I4" i="36"/>
  <c r="P4" i="36" s="1"/>
  <c r="J4" i="36" s="1"/>
  <c r="L4" i="36" s="1"/>
  <c r="Q7" i="34"/>
  <c r="O7" i="34"/>
  <c r="N7" i="34"/>
  <c r="I7" i="34"/>
  <c r="P7" i="34" s="1"/>
  <c r="J7" i="34" s="1"/>
  <c r="L7" i="34" s="1"/>
  <c r="O6" i="34"/>
  <c r="N6" i="34"/>
  <c r="I6" i="34"/>
  <c r="O8" i="30"/>
  <c r="N8" i="30"/>
  <c r="Q8" i="30" s="1"/>
  <c r="I8" i="30"/>
  <c r="P8" i="30" s="1"/>
  <c r="J8" i="30" s="1"/>
  <c r="L8" i="30" s="1"/>
  <c r="O7" i="30"/>
  <c r="N7" i="30"/>
  <c r="Q7" i="30" s="1"/>
  <c r="I7" i="30"/>
  <c r="P7" i="30" s="1"/>
  <c r="J7" i="30" s="1"/>
  <c r="L7" i="30" s="1"/>
  <c r="O6" i="30"/>
  <c r="N6" i="30"/>
  <c r="Q6" i="30" s="1"/>
  <c r="I6" i="30"/>
  <c r="P6" i="30" s="1"/>
  <c r="J6" i="30" s="1"/>
  <c r="L6" i="30" s="1"/>
  <c r="O12" i="27"/>
  <c r="N12" i="27"/>
  <c r="Q12" i="27" s="1"/>
  <c r="I12" i="27"/>
  <c r="P12" i="27" s="1"/>
  <c r="J12" i="27" s="1"/>
  <c r="L12" i="27" s="1"/>
  <c r="O11" i="27"/>
  <c r="N11" i="27"/>
  <c r="Q11" i="27" s="1"/>
  <c r="I11" i="27"/>
  <c r="P11" i="27" s="1"/>
  <c r="J11" i="27" s="1"/>
  <c r="L11" i="27" s="1"/>
  <c r="O10" i="27"/>
  <c r="Q10" i="27" s="1"/>
  <c r="N10" i="27"/>
  <c r="I10" i="27"/>
  <c r="O9" i="27"/>
  <c r="N9" i="27"/>
  <c r="Q9" i="27" s="1"/>
  <c r="I9" i="27"/>
  <c r="O8" i="27"/>
  <c r="N8" i="27"/>
  <c r="I8" i="27"/>
  <c r="Q7" i="27"/>
  <c r="O7" i="27"/>
  <c r="N7" i="27"/>
  <c r="I7" i="27"/>
  <c r="P7" i="27" s="1"/>
  <c r="J7" i="27" s="1"/>
  <c r="L7" i="27" s="1"/>
  <c r="I4" i="27"/>
  <c r="N4" i="27"/>
  <c r="O4" i="27"/>
  <c r="P4" i="27"/>
  <c r="J4" i="27" s="1"/>
  <c r="L4" i="27" s="1"/>
  <c r="Q4" i="27" l="1"/>
  <c r="Q6" i="45"/>
  <c r="Q11" i="51"/>
  <c r="Q8" i="27"/>
  <c r="P6" i="34"/>
  <c r="J6" i="34" s="1"/>
  <c r="L6" i="34" s="1"/>
  <c r="P7" i="39"/>
  <c r="J7" i="39" s="1"/>
  <c r="L7" i="39" s="1"/>
  <c r="P8" i="40"/>
  <c r="J8" i="40" s="1"/>
  <c r="L8" i="40" s="1"/>
  <c r="P9" i="40"/>
  <c r="J9" i="40" s="1"/>
  <c r="L9" i="40" s="1"/>
  <c r="P11" i="40"/>
  <c r="J11" i="40" s="1"/>
  <c r="L11" i="40" s="1"/>
  <c r="P12" i="40"/>
  <c r="J12" i="40" s="1"/>
  <c r="L12" i="40" s="1"/>
  <c r="Q6" i="42"/>
  <c r="P7" i="45"/>
  <c r="J7" i="45" s="1"/>
  <c r="L7" i="45" s="1"/>
  <c r="P13" i="45"/>
  <c r="J13" i="45" s="1"/>
  <c r="L13" i="45" s="1"/>
  <c r="P11" i="53"/>
  <c r="J11" i="53" s="1"/>
  <c r="L11" i="53" s="1"/>
  <c r="P12" i="53"/>
  <c r="J12" i="53" s="1"/>
  <c r="L12" i="53" s="1"/>
  <c r="P9" i="27"/>
  <c r="J9" i="27" s="1"/>
  <c r="L9" i="27" s="1"/>
  <c r="Q6" i="34"/>
  <c r="P6" i="36"/>
  <c r="J6" i="36" s="1"/>
  <c r="L6" i="36" s="1"/>
  <c r="P10" i="36"/>
  <c r="J10" i="36" s="1"/>
  <c r="L10" i="36" s="1"/>
  <c r="P6" i="39"/>
  <c r="J6" i="39" s="1"/>
  <c r="L6" i="39" s="1"/>
  <c r="Q8" i="39"/>
  <c r="P10" i="39"/>
  <c r="J10" i="39" s="1"/>
  <c r="L10" i="39" s="1"/>
  <c r="P10" i="40"/>
  <c r="J10" i="40" s="1"/>
  <c r="L10" i="40" s="1"/>
  <c r="Q12" i="40"/>
  <c r="Q7" i="45"/>
  <c r="Q9" i="45"/>
  <c r="P11" i="45"/>
  <c r="J11" i="45" s="1"/>
  <c r="L11" i="45" s="1"/>
  <c r="P12" i="45"/>
  <c r="J12" i="45" s="1"/>
  <c r="L12" i="45" s="1"/>
  <c r="Q10" i="53"/>
  <c r="R8" i="26"/>
  <c r="R7" i="26"/>
  <c r="R5" i="26"/>
  <c r="P10" i="51"/>
  <c r="J10" i="51" s="1"/>
  <c r="L10" i="51" s="1"/>
  <c r="R12" i="53"/>
  <c r="R10" i="53"/>
  <c r="P11" i="51"/>
  <c r="J11" i="51" s="1"/>
  <c r="L11" i="51" s="1"/>
  <c r="R13" i="45"/>
  <c r="R12" i="45"/>
  <c r="R10" i="45"/>
  <c r="R8" i="45"/>
  <c r="P9" i="45"/>
  <c r="J9" i="45" s="1"/>
  <c r="L9" i="45" s="1"/>
  <c r="P6" i="45"/>
  <c r="J6" i="45" s="1"/>
  <c r="L6" i="45" s="1"/>
  <c r="P6" i="42"/>
  <c r="J6" i="42" s="1"/>
  <c r="L6" i="42" s="1"/>
  <c r="R16" i="40"/>
  <c r="R15" i="40"/>
  <c r="R14" i="40"/>
  <c r="R13" i="40"/>
  <c r="R12" i="40"/>
  <c r="R11" i="40"/>
  <c r="R10" i="40"/>
  <c r="R6" i="40"/>
  <c r="R7" i="40"/>
  <c r="R11" i="39"/>
  <c r="P8" i="39"/>
  <c r="J8" i="39" s="1"/>
  <c r="L8" i="39" s="1"/>
  <c r="R10" i="39"/>
  <c r="R9" i="39"/>
  <c r="R7" i="39"/>
  <c r="R6" i="39"/>
  <c r="R5" i="36"/>
  <c r="R4" i="36"/>
  <c r="R7" i="34"/>
  <c r="R6" i="34"/>
  <c r="R8" i="30"/>
  <c r="R7" i="30"/>
  <c r="R6" i="30"/>
  <c r="R12" i="27"/>
  <c r="R11" i="27"/>
  <c r="P10" i="27"/>
  <c r="J10" i="27" s="1"/>
  <c r="L10" i="27" s="1"/>
  <c r="R7" i="27"/>
  <c r="R9" i="27"/>
  <c r="P8" i="27"/>
  <c r="J8" i="27" s="1"/>
  <c r="L8" i="27" s="1"/>
  <c r="R4" i="27"/>
  <c r="O9" i="25"/>
  <c r="N9" i="25"/>
  <c r="Q9" i="25" s="1"/>
  <c r="I9" i="25"/>
  <c r="O8" i="25"/>
  <c r="N8" i="25"/>
  <c r="I8" i="25"/>
  <c r="O7" i="25"/>
  <c r="N7" i="25"/>
  <c r="Q7" i="25" s="1"/>
  <c r="I7" i="25"/>
  <c r="P7" i="25" s="1"/>
  <c r="J7" i="25" s="1"/>
  <c r="L7" i="25" s="1"/>
  <c r="O6" i="25"/>
  <c r="N6" i="25"/>
  <c r="I6" i="25"/>
  <c r="R10" i="36" l="1"/>
  <c r="R11" i="53"/>
  <c r="P6" i="25"/>
  <c r="J6" i="25" s="1"/>
  <c r="L6" i="25" s="1"/>
  <c r="Q8" i="25"/>
  <c r="R8" i="39"/>
  <c r="R9" i="40"/>
  <c r="R7" i="45"/>
  <c r="R11" i="45"/>
  <c r="Q6" i="25"/>
  <c r="R6" i="25" s="1"/>
  <c r="P9" i="25"/>
  <c r="J9" i="25" s="1"/>
  <c r="L9" i="25" s="1"/>
  <c r="R6" i="36"/>
  <c r="R8" i="40"/>
  <c r="R6" i="42"/>
  <c r="R10" i="51"/>
  <c r="R11" i="51"/>
  <c r="R9" i="45"/>
  <c r="R6" i="45"/>
  <c r="R10" i="27"/>
  <c r="R8" i="27"/>
  <c r="P8" i="25"/>
  <c r="J8" i="25" s="1"/>
  <c r="L8" i="25" s="1"/>
  <c r="R7" i="25"/>
  <c r="I8" i="53"/>
  <c r="P8" i="53" s="1"/>
  <c r="J8" i="53" s="1"/>
  <c r="L8" i="53" s="1"/>
  <c r="N8" i="53"/>
  <c r="Q8" i="53" s="1"/>
  <c r="O8" i="53"/>
  <c r="I9" i="53"/>
  <c r="N9" i="53"/>
  <c r="O9" i="53"/>
  <c r="Q9" i="53" s="1"/>
  <c r="I8" i="51"/>
  <c r="N8" i="51"/>
  <c r="O8" i="51"/>
  <c r="I9" i="51"/>
  <c r="N9" i="51"/>
  <c r="O9" i="51"/>
  <c r="I8" i="44"/>
  <c r="N8" i="44"/>
  <c r="O8" i="44"/>
  <c r="I9" i="44"/>
  <c r="N9" i="44"/>
  <c r="O9" i="44"/>
  <c r="I6" i="41"/>
  <c r="I7" i="41"/>
  <c r="I8" i="41"/>
  <c r="I5" i="41"/>
  <c r="I4" i="41"/>
  <c r="N8" i="41"/>
  <c r="Q8" i="41" s="1"/>
  <c r="O8" i="41"/>
  <c r="O7" i="53"/>
  <c r="N7" i="53"/>
  <c r="I7" i="53"/>
  <c r="O6" i="53"/>
  <c r="N6" i="53"/>
  <c r="I6" i="53"/>
  <c r="O5" i="53"/>
  <c r="Q5" i="53" s="1"/>
  <c r="N5" i="53"/>
  <c r="I5" i="53"/>
  <c r="O4" i="53"/>
  <c r="N4" i="53"/>
  <c r="Q4" i="53" s="1"/>
  <c r="I4" i="53"/>
  <c r="O5" i="52"/>
  <c r="N5" i="52"/>
  <c r="Q5" i="52" s="1"/>
  <c r="I5" i="52"/>
  <c r="P5" i="52" s="1"/>
  <c r="J5" i="52" s="1"/>
  <c r="L5" i="52" s="1"/>
  <c r="O4" i="52"/>
  <c r="N4" i="52"/>
  <c r="Q4" i="52" s="1"/>
  <c r="I4" i="52"/>
  <c r="P4" i="52" s="1"/>
  <c r="J4" i="52" s="1"/>
  <c r="L4" i="52" s="1"/>
  <c r="O7" i="51"/>
  <c r="N7" i="51"/>
  <c r="I7" i="51"/>
  <c r="O6" i="51"/>
  <c r="N6" i="51"/>
  <c r="I6" i="51"/>
  <c r="O5" i="51"/>
  <c r="N5" i="51"/>
  <c r="I5" i="51"/>
  <c r="O4" i="51"/>
  <c r="N4" i="51"/>
  <c r="Q4" i="51" s="1"/>
  <c r="I4" i="51"/>
  <c r="P4" i="51" s="1"/>
  <c r="J4" i="51" s="1"/>
  <c r="L4" i="51" s="1"/>
  <c r="R9" i="25" l="1"/>
  <c r="Q8" i="44"/>
  <c r="P9" i="44"/>
  <c r="J9" i="44" s="1"/>
  <c r="L9" i="44" s="1"/>
  <c r="Q5" i="51"/>
  <c r="Q6" i="51"/>
  <c r="Q8" i="51"/>
  <c r="P8" i="51"/>
  <c r="J8" i="51" s="1"/>
  <c r="L8" i="51" s="1"/>
  <c r="P9" i="51"/>
  <c r="J9" i="51" s="1"/>
  <c r="L9" i="51" s="1"/>
  <c r="P8" i="44"/>
  <c r="J8" i="44" s="1"/>
  <c r="L8" i="44" s="1"/>
  <c r="R8" i="25"/>
  <c r="P6" i="53"/>
  <c r="J6" i="53" s="1"/>
  <c r="L6" i="53" s="1"/>
  <c r="P9" i="53"/>
  <c r="J9" i="53" s="1"/>
  <c r="L9" i="53" s="1"/>
  <c r="R8" i="53"/>
  <c r="Q7" i="53"/>
  <c r="P5" i="53"/>
  <c r="J5" i="53" s="1"/>
  <c r="L5" i="53" s="1"/>
  <c r="Q6" i="53"/>
  <c r="R6" i="53" s="1"/>
  <c r="P4" i="53"/>
  <c r="J4" i="53" s="1"/>
  <c r="L4" i="53" s="1"/>
  <c r="P6" i="51"/>
  <c r="J6" i="51" s="1"/>
  <c r="L6" i="51" s="1"/>
  <c r="M6" i="51" s="1"/>
  <c r="Q7" i="51"/>
  <c r="P5" i="51"/>
  <c r="J5" i="51" s="1"/>
  <c r="L5" i="51" s="1"/>
  <c r="M11" i="51" s="1"/>
  <c r="Q9" i="51"/>
  <c r="R9" i="51"/>
  <c r="Q9" i="44"/>
  <c r="P8" i="41"/>
  <c r="J8" i="41" s="1"/>
  <c r="L8" i="41" s="1"/>
  <c r="P7" i="53"/>
  <c r="J7" i="53" s="1"/>
  <c r="L7" i="53" s="1"/>
  <c r="M7" i="53" s="1"/>
  <c r="R5" i="52"/>
  <c r="R4" i="52"/>
  <c r="M5" i="52"/>
  <c r="R4" i="51"/>
  <c r="P7" i="51"/>
  <c r="J7" i="51" s="1"/>
  <c r="L7" i="51" s="1"/>
  <c r="I8" i="35"/>
  <c r="N8" i="35"/>
  <c r="Q8" i="35" s="1"/>
  <c r="O8" i="35"/>
  <c r="I8" i="32"/>
  <c r="N8" i="32"/>
  <c r="O8" i="32"/>
  <c r="I9" i="32"/>
  <c r="N9" i="32"/>
  <c r="O9" i="32"/>
  <c r="I8" i="31"/>
  <c r="N8" i="31"/>
  <c r="O8" i="31"/>
  <c r="I9" i="31"/>
  <c r="N9" i="31"/>
  <c r="O9" i="31"/>
  <c r="I10" i="31"/>
  <c r="N10" i="31"/>
  <c r="O10" i="31"/>
  <c r="I11" i="31"/>
  <c r="N11" i="31"/>
  <c r="Q11" i="31" s="1"/>
  <c r="O11" i="31"/>
  <c r="I12" i="31"/>
  <c r="N12" i="31"/>
  <c r="O12" i="31"/>
  <c r="R8" i="41" l="1"/>
  <c r="M4" i="51"/>
  <c r="Q8" i="32"/>
  <c r="M7" i="51"/>
  <c r="R9" i="44"/>
  <c r="M4" i="53"/>
  <c r="M10" i="53"/>
  <c r="M11" i="53"/>
  <c r="M12" i="53"/>
  <c r="R8" i="44"/>
  <c r="P10" i="31"/>
  <c r="J10" i="31" s="1"/>
  <c r="L10" i="31" s="1"/>
  <c r="R5" i="51"/>
  <c r="M5" i="51"/>
  <c r="M10" i="51"/>
  <c r="M9" i="53"/>
  <c r="M9" i="51"/>
  <c r="R4" i="53"/>
  <c r="R5" i="53"/>
  <c r="M5" i="53"/>
  <c r="M6" i="53"/>
  <c r="R8" i="51"/>
  <c r="M8" i="51"/>
  <c r="M8" i="53"/>
  <c r="R6" i="51"/>
  <c r="P9" i="32"/>
  <c r="J9" i="32" s="1"/>
  <c r="L9" i="32" s="1"/>
  <c r="Q12" i="31"/>
  <c r="Q10" i="31"/>
  <c r="R10" i="31" s="1"/>
  <c r="P9" i="31"/>
  <c r="J9" i="31" s="1"/>
  <c r="L9" i="31" s="1"/>
  <c r="R9" i="53"/>
  <c r="R7" i="53"/>
  <c r="M4" i="52"/>
  <c r="R7" i="51"/>
  <c r="P8" i="35"/>
  <c r="J8" i="35" s="1"/>
  <c r="L8" i="35" s="1"/>
  <c r="Q9" i="32"/>
  <c r="P8" i="32"/>
  <c r="J8" i="32" s="1"/>
  <c r="L8" i="32" s="1"/>
  <c r="P11" i="31"/>
  <c r="J11" i="31" s="1"/>
  <c r="L11" i="31" s="1"/>
  <c r="P8" i="31"/>
  <c r="J8" i="31" s="1"/>
  <c r="L8" i="31" s="1"/>
  <c r="P12" i="31"/>
  <c r="J12" i="31" s="1"/>
  <c r="L12" i="31" s="1"/>
  <c r="Q9" i="31"/>
  <c r="Q8" i="31"/>
  <c r="R8" i="32" l="1"/>
  <c r="R8" i="35"/>
  <c r="R8" i="31"/>
  <c r="R11" i="31"/>
  <c r="R9" i="31"/>
  <c r="R12" i="31"/>
  <c r="R9" i="32"/>
  <c r="O5" i="45"/>
  <c r="N5" i="45"/>
  <c r="Q5" i="45" s="1"/>
  <c r="I5" i="45"/>
  <c r="O4" i="45"/>
  <c r="N4" i="45"/>
  <c r="I4" i="45"/>
  <c r="O7" i="44"/>
  <c r="N7" i="44"/>
  <c r="I7" i="44"/>
  <c r="O6" i="44"/>
  <c r="N6" i="44"/>
  <c r="I6" i="44"/>
  <c r="O5" i="44"/>
  <c r="N5" i="44"/>
  <c r="I5" i="44"/>
  <c r="O4" i="44"/>
  <c r="N4" i="44"/>
  <c r="I4" i="44"/>
  <c r="O7" i="43"/>
  <c r="N7" i="43"/>
  <c r="I7" i="43"/>
  <c r="O6" i="43"/>
  <c r="N6" i="43"/>
  <c r="I6" i="43"/>
  <c r="O5" i="43"/>
  <c r="N5" i="43"/>
  <c r="I5" i="43"/>
  <c r="O4" i="43"/>
  <c r="N4" i="43"/>
  <c r="I4" i="43"/>
  <c r="O5" i="42"/>
  <c r="N5" i="42"/>
  <c r="I5" i="42"/>
  <c r="O4" i="42"/>
  <c r="N4" i="42"/>
  <c r="I4" i="42"/>
  <c r="O7" i="41"/>
  <c r="N7" i="41"/>
  <c r="O6" i="41"/>
  <c r="N6" i="41"/>
  <c r="O5" i="41"/>
  <c r="N5" i="41"/>
  <c r="Q5" i="41" s="1"/>
  <c r="O4" i="41"/>
  <c r="N4" i="41"/>
  <c r="O5" i="40"/>
  <c r="N5" i="40"/>
  <c r="Q5" i="40" s="1"/>
  <c r="I5" i="40"/>
  <c r="O4" i="40"/>
  <c r="N4" i="40"/>
  <c r="I4" i="40"/>
  <c r="O5" i="39"/>
  <c r="N5" i="39"/>
  <c r="Q5" i="39" s="1"/>
  <c r="I5" i="39"/>
  <c r="O4" i="39"/>
  <c r="N4" i="39"/>
  <c r="I4" i="39"/>
  <c r="O6" i="38"/>
  <c r="N6" i="38"/>
  <c r="I6" i="38"/>
  <c r="O5" i="38"/>
  <c r="N5" i="38"/>
  <c r="Q5" i="38" s="1"/>
  <c r="I5" i="38"/>
  <c r="O4" i="38"/>
  <c r="N4" i="38"/>
  <c r="I4" i="38"/>
  <c r="O6" i="37"/>
  <c r="N6" i="37"/>
  <c r="I6" i="37"/>
  <c r="O5" i="37"/>
  <c r="N5" i="37"/>
  <c r="I5" i="37"/>
  <c r="O4" i="37"/>
  <c r="N4" i="37"/>
  <c r="Q4" i="37" s="1"/>
  <c r="I4" i="37"/>
  <c r="O9" i="36"/>
  <c r="N9" i="36"/>
  <c r="I9" i="36"/>
  <c r="O8" i="36"/>
  <c r="N8" i="36"/>
  <c r="I8" i="36"/>
  <c r="O7" i="36"/>
  <c r="N7" i="36"/>
  <c r="I7" i="36"/>
  <c r="O7" i="35"/>
  <c r="N7" i="35"/>
  <c r="I7" i="35"/>
  <c r="O6" i="35"/>
  <c r="N6" i="35"/>
  <c r="Q6" i="35" s="1"/>
  <c r="I6" i="35"/>
  <c r="P6" i="35" s="1"/>
  <c r="J6" i="35" s="1"/>
  <c r="L6" i="35" s="1"/>
  <c r="O5" i="35"/>
  <c r="N5" i="35"/>
  <c r="I5" i="35"/>
  <c r="O4" i="35"/>
  <c r="N4" i="35"/>
  <c r="I4" i="35"/>
  <c r="O5" i="34"/>
  <c r="N5" i="34"/>
  <c r="I5" i="34"/>
  <c r="O4" i="34"/>
  <c r="N4" i="34"/>
  <c r="Q4" i="34" s="1"/>
  <c r="I4" i="34"/>
  <c r="O7" i="33"/>
  <c r="N7" i="33"/>
  <c r="I7" i="33"/>
  <c r="O6" i="33"/>
  <c r="N6" i="33"/>
  <c r="I6" i="33"/>
  <c r="O5" i="33"/>
  <c r="N5" i="33"/>
  <c r="I5" i="33"/>
  <c r="O4" i="33"/>
  <c r="N4" i="33"/>
  <c r="I4" i="33"/>
  <c r="O7" i="32"/>
  <c r="N7" i="32"/>
  <c r="I7" i="32"/>
  <c r="O6" i="32"/>
  <c r="N6" i="32"/>
  <c r="I6" i="32"/>
  <c r="O5" i="32"/>
  <c r="N5" i="32"/>
  <c r="I5" i="32"/>
  <c r="O4" i="32"/>
  <c r="N4" i="32"/>
  <c r="I4" i="32"/>
  <c r="P4" i="32" s="1"/>
  <c r="J4" i="32" s="1"/>
  <c r="L4" i="32" s="1"/>
  <c r="O7" i="31"/>
  <c r="N7" i="31"/>
  <c r="I7" i="31"/>
  <c r="O6" i="31"/>
  <c r="N6" i="31"/>
  <c r="I6" i="31"/>
  <c r="O5" i="31"/>
  <c r="N5" i="31"/>
  <c r="I5" i="31"/>
  <c r="O4" i="31"/>
  <c r="N4" i="31"/>
  <c r="I4" i="31"/>
  <c r="O5" i="30"/>
  <c r="N5" i="30"/>
  <c r="I5" i="30"/>
  <c r="O4" i="30"/>
  <c r="N4" i="30"/>
  <c r="I4" i="30"/>
  <c r="O6" i="29"/>
  <c r="N6" i="29"/>
  <c r="Q6" i="29" s="1"/>
  <c r="I6" i="29"/>
  <c r="O5" i="29"/>
  <c r="N5" i="29"/>
  <c r="I5" i="29"/>
  <c r="O4" i="29"/>
  <c r="N4" i="29"/>
  <c r="I4" i="29"/>
  <c r="O5" i="28"/>
  <c r="N5" i="28"/>
  <c r="I5" i="28"/>
  <c r="O4" i="28"/>
  <c r="N4" i="28"/>
  <c r="I4" i="28"/>
  <c r="O6" i="27"/>
  <c r="N6" i="27"/>
  <c r="I6" i="27"/>
  <c r="O5" i="27"/>
  <c r="N5" i="27"/>
  <c r="I5" i="27"/>
  <c r="O4" i="26"/>
  <c r="N4" i="26"/>
  <c r="I4" i="26"/>
  <c r="O5" i="25"/>
  <c r="N5" i="25"/>
  <c r="I5" i="25"/>
  <c r="O4" i="25"/>
  <c r="N4" i="25"/>
  <c r="I4" i="25"/>
  <c r="P5" i="27" l="1"/>
  <c r="J5" i="27" s="1"/>
  <c r="L5" i="27" s="1"/>
  <c r="P7" i="31"/>
  <c r="J7" i="31" s="1"/>
  <c r="L7" i="31" s="1"/>
  <c r="Q5" i="25"/>
  <c r="Q5" i="27"/>
  <c r="Q5" i="30"/>
  <c r="Q7" i="31"/>
  <c r="P5" i="32"/>
  <c r="J5" i="32" s="1"/>
  <c r="L5" i="32" s="1"/>
  <c r="Q6" i="32"/>
  <c r="Q6" i="33"/>
  <c r="Q4" i="35"/>
  <c r="P5" i="35"/>
  <c r="J5" i="35" s="1"/>
  <c r="L5" i="35" s="1"/>
  <c r="P7" i="35"/>
  <c r="J7" i="35" s="1"/>
  <c r="L7" i="35" s="1"/>
  <c r="Q6" i="38"/>
  <c r="P6" i="44"/>
  <c r="J6" i="44" s="1"/>
  <c r="L6" i="44" s="1"/>
  <c r="Q4" i="44"/>
  <c r="P5" i="44"/>
  <c r="J5" i="44" s="1"/>
  <c r="L5" i="44" s="1"/>
  <c r="Q7" i="44"/>
  <c r="P6" i="43"/>
  <c r="J6" i="43" s="1"/>
  <c r="L6" i="43" s="1"/>
  <c r="Q4" i="43"/>
  <c r="P5" i="43"/>
  <c r="J5" i="43" s="1"/>
  <c r="L5" i="43" s="1"/>
  <c r="Q7" i="43"/>
  <c r="Q4" i="42"/>
  <c r="Q7" i="41"/>
  <c r="Q6" i="41"/>
  <c r="P4" i="45"/>
  <c r="J4" i="45" s="1"/>
  <c r="L4" i="45" s="1"/>
  <c r="Q4" i="45"/>
  <c r="P5" i="45"/>
  <c r="J5" i="45" s="1"/>
  <c r="L5" i="45" s="1"/>
  <c r="Q5" i="44"/>
  <c r="R5" i="44" s="1"/>
  <c r="P7" i="44"/>
  <c r="J7" i="44" s="1"/>
  <c r="L7" i="44" s="1"/>
  <c r="P4" i="44"/>
  <c r="J4" i="44" s="1"/>
  <c r="L4" i="44" s="1"/>
  <c r="R4" i="44" s="1"/>
  <c r="Q6" i="44"/>
  <c r="R6" i="44" s="1"/>
  <c r="P7" i="43"/>
  <c r="J7" i="43" s="1"/>
  <c r="L7" i="43" s="1"/>
  <c r="Q5" i="43"/>
  <c r="P4" i="43"/>
  <c r="J4" i="43" s="1"/>
  <c r="L4" i="43" s="1"/>
  <c r="Q6" i="43"/>
  <c r="R6" i="43" s="1"/>
  <c r="Q5" i="42"/>
  <c r="P5" i="42"/>
  <c r="J5" i="42" s="1"/>
  <c r="L5" i="42" s="1"/>
  <c r="P5" i="41"/>
  <c r="J5" i="41" s="1"/>
  <c r="L5" i="41" s="1"/>
  <c r="P6" i="41"/>
  <c r="J6" i="41" s="1"/>
  <c r="L6" i="41" s="1"/>
  <c r="Q4" i="41"/>
  <c r="Q4" i="40"/>
  <c r="P5" i="40"/>
  <c r="J5" i="40" s="1"/>
  <c r="L5" i="40" s="1"/>
  <c r="P5" i="39"/>
  <c r="J5" i="39" s="1"/>
  <c r="L5" i="39" s="1"/>
  <c r="Q4" i="39"/>
  <c r="Q4" i="38"/>
  <c r="P5" i="38"/>
  <c r="J5" i="38" s="1"/>
  <c r="L5" i="38" s="1"/>
  <c r="R5" i="38" s="1"/>
  <c r="P6" i="38"/>
  <c r="J6" i="38" s="1"/>
  <c r="L6" i="38" s="1"/>
  <c r="Q5" i="37"/>
  <c r="P5" i="37"/>
  <c r="J5" i="37" s="1"/>
  <c r="L5" i="37" s="1"/>
  <c r="P6" i="37"/>
  <c r="J6" i="37" s="1"/>
  <c r="L6" i="37" s="1"/>
  <c r="Q6" i="37"/>
  <c r="Q9" i="36"/>
  <c r="P8" i="36"/>
  <c r="J8" i="36" s="1"/>
  <c r="L8" i="36" s="1"/>
  <c r="M8" i="36" s="1"/>
  <c r="P9" i="36"/>
  <c r="J9" i="36" s="1"/>
  <c r="L9" i="36" s="1"/>
  <c r="Q7" i="36"/>
  <c r="P7" i="36"/>
  <c r="J7" i="36" s="1"/>
  <c r="L7" i="36" s="1"/>
  <c r="Q7" i="35"/>
  <c r="P4" i="35"/>
  <c r="J4" i="35" s="1"/>
  <c r="L4" i="35" s="1"/>
  <c r="P4" i="34"/>
  <c r="J4" i="34" s="1"/>
  <c r="L4" i="34" s="1"/>
  <c r="P5" i="34"/>
  <c r="J5" i="34" s="1"/>
  <c r="L5" i="34" s="1"/>
  <c r="P4" i="33"/>
  <c r="J4" i="33" s="1"/>
  <c r="L4" i="33" s="1"/>
  <c r="P6" i="33"/>
  <c r="J6" i="33" s="1"/>
  <c r="L6" i="33" s="1"/>
  <c r="Q7" i="33"/>
  <c r="R7" i="33" s="1"/>
  <c r="P5" i="33"/>
  <c r="J5" i="33" s="1"/>
  <c r="L5" i="33" s="1"/>
  <c r="Q5" i="33"/>
  <c r="P7" i="33"/>
  <c r="J7" i="33" s="1"/>
  <c r="L7" i="33" s="1"/>
  <c r="M7" i="33" s="1"/>
  <c r="Q4" i="33"/>
  <c r="Q4" i="32"/>
  <c r="R4" i="32" s="1"/>
  <c r="P7" i="32"/>
  <c r="J7" i="32" s="1"/>
  <c r="L7" i="32" s="1"/>
  <c r="P6" i="32"/>
  <c r="J6" i="32" s="1"/>
  <c r="L6" i="32" s="1"/>
  <c r="M6" i="32" s="1"/>
  <c r="Q7" i="32"/>
  <c r="R7" i="32" s="1"/>
  <c r="Q5" i="32"/>
  <c r="R5" i="32" s="1"/>
  <c r="Q4" i="31"/>
  <c r="Q6" i="31"/>
  <c r="P4" i="31"/>
  <c r="J4" i="31" s="1"/>
  <c r="L4" i="31" s="1"/>
  <c r="P5" i="31"/>
  <c r="J5" i="31" s="1"/>
  <c r="L5" i="31" s="1"/>
  <c r="Q5" i="31"/>
  <c r="P6" i="31"/>
  <c r="J6" i="31" s="1"/>
  <c r="L6" i="31" s="1"/>
  <c r="M6" i="31" s="1"/>
  <c r="Q4" i="30"/>
  <c r="P5" i="30"/>
  <c r="J5" i="30" s="1"/>
  <c r="L5" i="30" s="1"/>
  <c r="Q4" i="29"/>
  <c r="Q5" i="29"/>
  <c r="P6" i="29"/>
  <c r="J6" i="29" s="1"/>
  <c r="L6" i="29" s="1"/>
  <c r="R6" i="29" s="1"/>
  <c r="P5" i="29"/>
  <c r="J5" i="29" s="1"/>
  <c r="L5" i="29" s="1"/>
  <c r="Q4" i="28"/>
  <c r="P5" i="28"/>
  <c r="J5" i="28" s="1"/>
  <c r="L5" i="28" s="1"/>
  <c r="Q5" i="28"/>
  <c r="P6" i="27"/>
  <c r="J6" i="27" s="1"/>
  <c r="L6" i="27" s="1"/>
  <c r="M6" i="27" s="1"/>
  <c r="Q6" i="27"/>
  <c r="R6" i="27" s="1"/>
  <c r="P4" i="26"/>
  <c r="J4" i="26" s="1"/>
  <c r="L4" i="26" s="1"/>
  <c r="Q4" i="26"/>
  <c r="Q4" i="25"/>
  <c r="P4" i="25"/>
  <c r="J4" i="25" s="1"/>
  <c r="L4" i="25" s="1"/>
  <c r="P5" i="25"/>
  <c r="J5" i="25" s="1"/>
  <c r="L5" i="25" s="1"/>
  <c r="M5" i="25" s="1"/>
  <c r="R7" i="35"/>
  <c r="R6" i="35"/>
  <c r="R4" i="34"/>
  <c r="R6" i="38"/>
  <c r="Q5" i="34"/>
  <c r="Q5" i="35"/>
  <c r="R5" i="35" s="1"/>
  <c r="Q8" i="36"/>
  <c r="R8" i="36" s="1"/>
  <c r="P4" i="38"/>
  <c r="J4" i="38" s="1"/>
  <c r="L4" i="38" s="1"/>
  <c r="P4" i="40"/>
  <c r="J4" i="40" s="1"/>
  <c r="L4" i="40" s="1"/>
  <c r="P7" i="41"/>
  <c r="J7" i="41" s="1"/>
  <c r="L7" i="41" s="1"/>
  <c r="M7" i="41" s="1"/>
  <c r="P4" i="42"/>
  <c r="J4" i="42" s="1"/>
  <c r="L4" i="42" s="1"/>
  <c r="R7" i="43"/>
  <c r="R4" i="45"/>
  <c r="P4" i="37"/>
  <c r="J4" i="37" s="1"/>
  <c r="L4" i="37" s="1"/>
  <c r="P4" i="39"/>
  <c r="J4" i="39" s="1"/>
  <c r="L4" i="39" s="1"/>
  <c r="P4" i="41"/>
  <c r="J4" i="41" s="1"/>
  <c r="L4" i="41" s="1"/>
  <c r="R5" i="43"/>
  <c r="M5" i="43"/>
  <c r="R6" i="32"/>
  <c r="R4" i="31"/>
  <c r="R6" i="31"/>
  <c r="R5" i="30"/>
  <c r="R7" i="31"/>
  <c r="P4" i="28"/>
  <c r="J4" i="28" s="1"/>
  <c r="L4" i="28" s="1"/>
  <c r="P4" i="30"/>
  <c r="J4" i="30" s="1"/>
  <c r="L4" i="30" s="1"/>
  <c r="P4" i="29"/>
  <c r="J4" i="29" s="1"/>
  <c r="L4" i="29" s="1"/>
  <c r="R5" i="27"/>
  <c r="O5" i="24"/>
  <c r="N5" i="24"/>
  <c r="I5" i="24"/>
  <c r="O4" i="24"/>
  <c r="N4" i="24"/>
  <c r="Q4" i="24" s="1"/>
  <c r="I4" i="24"/>
  <c r="O5" i="23"/>
  <c r="N5" i="23"/>
  <c r="I5" i="23"/>
  <c r="O4" i="23"/>
  <c r="N4" i="23"/>
  <c r="I4" i="23"/>
  <c r="M5" i="44" l="1"/>
  <c r="M4" i="39"/>
  <c r="M11" i="39"/>
  <c r="M9" i="39"/>
  <c r="M7" i="39"/>
  <c r="M8" i="39"/>
  <c r="M6" i="39"/>
  <c r="M10" i="39"/>
  <c r="M4" i="42"/>
  <c r="M6" i="42"/>
  <c r="M4" i="31"/>
  <c r="M9" i="31"/>
  <c r="M10" i="31"/>
  <c r="M12" i="31"/>
  <c r="M8" i="31"/>
  <c r="M11" i="31"/>
  <c r="M4" i="34"/>
  <c r="M7" i="34"/>
  <c r="M6" i="34"/>
  <c r="M7" i="35"/>
  <c r="M5" i="27"/>
  <c r="M4" i="27"/>
  <c r="M11" i="27"/>
  <c r="M7" i="27"/>
  <c r="M12" i="27"/>
  <c r="M8" i="27"/>
  <c r="M9" i="27"/>
  <c r="M10" i="27"/>
  <c r="M4" i="26"/>
  <c r="M6" i="26"/>
  <c r="M8" i="26"/>
  <c r="M5" i="26"/>
  <c r="M7" i="26"/>
  <c r="M6" i="33"/>
  <c r="M4" i="35"/>
  <c r="M8" i="35"/>
  <c r="M9" i="36"/>
  <c r="M5" i="39"/>
  <c r="R6" i="41"/>
  <c r="M6" i="41"/>
  <c r="R5" i="45"/>
  <c r="M5" i="45"/>
  <c r="M5" i="35"/>
  <c r="M5" i="32"/>
  <c r="M9" i="32"/>
  <c r="M4" i="30"/>
  <c r="M7" i="30"/>
  <c r="M6" i="30"/>
  <c r="M8" i="30"/>
  <c r="M4" i="40"/>
  <c r="M6" i="40"/>
  <c r="M15" i="40"/>
  <c r="M13" i="40"/>
  <c r="M16" i="40"/>
  <c r="M14" i="40"/>
  <c r="M7" i="40"/>
  <c r="M9" i="40"/>
  <c r="M8" i="40"/>
  <c r="M12" i="40"/>
  <c r="M11" i="40"/>
  <c r="M10" i="40"/>
  <c r="M4" i="25"/>
  <c r="M7" i="25"/>
  <c r="M6" i="25"/>
  <c r="M8" i="25"/>
  <c r="M9" i="25"/>
  <c r="M7" i="32"/>
  <c r="M4" i="33"/>
  <c r="R5" i="40"/>
  <c r="M5" i="40"/>
  <c r="R5" i="41"/>
  <c r="M5" i="41"/>
  <c r="M7" i="43"/>
  <c r="M4" i="44"/>
  <c r="M8" i="44"/>
  <c r="M9" i="44"/>
  <c r="M6" i="44"/>
  <c r="M8" i="32"/>
  <c r="M6" i="35"/>
  <c r="R5" i="25"/>
  <c r="M4" i="41"/>
  <c r="M8" i="41"/>
  <c r="M5" i="30"/>
  <c r="M5" i="31"/>
  <c r="M5" i="33"/>
  <c r="M5" i="34"/>
  <c r="R7" i="36"/>
  <c r="M7" i="36"/>
  <c r="M4" i="36"/>
  <c r="M5" i="36"/>
  <c r="M10" i="36"/>
  <c r="M6" i="36"/>
  <c r="R5" i="39"/>
  <c r="R5" i="42"/>
  <c r="M5" i="42"/>
  <c r="M7" i="44"/>
  <c r="M4" i="45"/>
  <c r="M10" i="45"/>
  <c r="M8" i="45"/>
  <c r="M9" i="45"/>
  <c r="M12" i="45"/>
  <c r="M13" i="45"/>
  <c r="M6" i="45"/>
  <c r="M11" i="45"/>
  <c r="M7" i="45"/>
  <c r="M7" i="31"/>
  <c r="M4" i="32"/>
  <c r="R5" i="34"/>
  <c r="M6" i="29"/>
  <c r="R5" i="29"/>
  <c r="R7" i="44"/>
  <c r="R4" i="43"/>
  <c r="M6" i="43"/>
  <c r="M4" i="43"/>
  <c r="M5" i="38"/>
  <c r="R5" i="37"/>
  <c r="R6" i="37"/>
  <c r="R9" i="36"/>
  <c r="R4" i="35"/>
  <c r="R6" i="33"/>
  <c r="R4" i="33"/>
  <c r="R5" i="33"/>
  <c r="R5" i="31"/>
  <c r="R5" i="28"/>
  <c r="R4" i="26"/>
  <c r="R4" i="25"/>
  <c r="P4" i="24"/>
  <c r="J4" i="24" s="1"/>
  <c r="L4" i="24" s="1"/>
  <c r="R4" i="24" s="1"/>
  <c r="Q5" i="24"/>
  <c r="Q5" i="23"/>
  <c r="Q4" i="23"/>
  <c r="P4" i="23"/>
  <c r="J4" i="23" s="1"/>
  <c r="L4" i="23" s="1"/>
  <c r="R4" i="42"/>
  <c r="M6" i="37"/>
  <c r="R4" i="40"/>
  <c r="M4" i="38"/>
  <c r="R4" i="38"/>
  <c r="R4" i="39"/>
  <c r="R7" i="41"/>
  <c r="R4" i="41"/>
  <c r="M4" i="37"/>
  <c r="R4" i="37"/>
  <c r="M5" i="37"/>
  <c r="M6" i="38"/>
  <c r="M5" i="28"/>
  <c r="R4" i="29"/>
  <c r="M4" i="29"/>
  <c r="R4" i="30"/>
  <c r="M5" i="29"/>
  <c r="R4" i="28"/>
  <c r="M4" i="28"/>
  <c r="P5" i="24"/>
  <c r="J5" i="24" s="1"/>
  <c r="L5" i="24" s="1"/>
  <c r="P5" i="23"/>
  <c r="J5" i="23" s="1"/>
  <c r="L5" i="23" s="1"/>
  <c r="O5" i="22"/>
  <c r="N5" i="22"/>
  <c r="I5" i="22"/>
  <c r="O4" i="22"/>
  <c r="N4" i="22"/>
  <c r="I4" i="22"/>
  <c r="M4" i="23" l="1"/>
  <c r="M5" i="23"/>
  <c r="R4" i="23"/>
  <c r="Q5" i="22"/>
  <c r="R5" i="24"/>
  <c r="M5" i="24"/>
  <c r="M4" i="24"/>
  <c r="R5" i="23"/>
  <c r="P5" i="22"/>
  <c r="J5" i="22" s="1"/>
  <c r="L5" i="22" s="1"/>
  <c r="Q4" i="22"/>
  <c r="P4" i="22"/>
  <c r="J4" i="22" s="1"/>
  <c r="L4" i="22" s="1"/>
  <c r="R4" i="22" l="1"/>
  <c r="R5" i="22"/>
  <c r="M5" i="22"/>
  <c r="M4" i="22"/>
</calcChain>
</file>

<file path=xl/sharedStrings.xml><?xml version="1.0" encoding="utf-8"?>
<sst xmlns="http://schemas.openxmlformats.org/spreadsheetml/2006/main" count="1002" uniqueCount="276">
  <si>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</si>
  <si>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</si>
  <si>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</si>
  <si>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</si>
  <si>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</si>
  <si>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</si>
  <si>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</si>
  <si>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</si>
  <si>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</si>
  <si>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</si>
  <si>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</si>
  <si>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林育陞</t>
  </si>
  <si>
    <t>楊宸誌</t>
  </si>
  <si>
    <t>正心中學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</si>
  <si>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</si>
  <si>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</si>
  <si>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</si>
  <si>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</si>
  <si>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</si>
  <si>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</si>
  <si>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</si>
  <si>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</si>
  <si>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</si>
  <si>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</si>
  <si>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</si>
  <si>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中溪國小</t>
  </si>
  <si>
    <t>宏仁國小</t>
  </si>
  <si>
    <t>蘇勇智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</si>
  <si>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</si>
  <si>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</si>
  <si>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王凱諭</t>
  </si>
  <si>
    <t>飛沙國中</t>
  </si>
  <si>
    <t>黃煜勛</t>
  </si>
  <si>
    <t>吳軒皜</t>
  </si>
  <si>
    <t>西螺國中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</si>
  <si>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</si>
  <si>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林敬庭</t>
  </si>
  <si>
    <t>斗六高中</t>
  </si>
  <si>
    <t>西螺農工</t>
  </si>
  <si>
    <t>蔡憲元</t>
    <phoneticPr fontId="1" type="noConversion"/>
  </si>
  <si>
    <t>和美高中</t>
    <phoneticPr fontId="1" type="noConversion"/>
  </si>
  <si>
    <t>公誠國小</t>
  </si>
  <si>
    <t>葉家愷</t>
  </si>
  <si>
    <t>高睿鴻</t>
  </si>
  <si>
    <t>何洋榮</t>
  </si>
  <si>
    <t>備註: 合計2位選手參賽,取1名。</t>
    <phoneticPr fontId="1" type="noConversion"/>
  </si>
  <si>
    <t>斗六國小</t>
  </si>
  <si>
    <t>崇德國中</t>
  </si>
  <si>
    <t>廖顥恩</t>
  </si>
  <si>
    <t>彭懷奎</t>
  </si>
  <si>
    <t>雲林國中</t>
  </si>
  <si>
    <t>廖偉呈</t>
  </si>
  <si>
    <t>廣興國小</t>
  </si>
  <si>
    <t>吳偉氶</t>
  </si>
  <si>
    <t>三崙國小</t>
  </si>
  <si>
    <t>吳益鈞</t>
  </si>
  <si>
    <t>建華國小</t>
  </si>
  <si>
    <t>吳官穎</t>
  </si>
  <si>
    <t>蔡博丞</t>
  </si>
  <si>
    <t>東光國小</t>
  </si>
  <si>
    <t>蔡政庭</t>
  </si>
  <si>
    <t>吳泓毅</t>
  </si>
  <si>
    <t>林俊凱</t>
  </si>
  <si>
    <t>崙背國小</t>
  </si>
  <si>
    <t>林廷碩</t>
  </si>
  <si>
    <t>吳柏勳</t>
  </si>
  <si>
    <t>林冠宇</t>
  </si>
  <si>
    <t>台西國中</t>
  </si>
  <si>
    <t>林建昇</t>
  </si>
  <si>
    <t>林勛堯</t>
  </si>
  <si>
    <t>林佑憲</t>
  </si>
  <si>
    <t>張友柏</t>
  </si>
  <si>
    <t>梁凱傑</t>
  </si>
  <si>
    <t>曾肇平</t>
  </si>
  <si>
    <t>北港高中</t>
  </si>
  <si>
    <t>王衍凱</t>
  </si>
  <si>
    <t>周弈達</t>
  </si>
  <si>
    <t>黃胤程</t>
  </si>
  <si>
    <t>林士耘</t>
  </si>
  <si>
    <t>尚德國小</t>
  </si>
  <si>
    <t>林晨宇</t>
  </si>
  <si>
    <t>林國順</t>
  </si>
  <si>
    <t>王錦泰</t>
  </si>
  <si>
    <t>林俊安</t>
  </si>
  <si>
    <t>黃博昱</t>
  </si>
  <si>
    <t>陳威助</t>
  </si>
  <si>
    <t>余奕蓁</t>
  </si>
  <si>
    <t>張恩嘉</t>
  </si>
  <si>
    <t>黃詩雅</t>
  </si>
  <si>
    <t>鍾玗璇</t>
  </si>
  <si>
    <t>陽明國小</t>
  </si>
  <si>
    <t>徐湘瑩</t>
  </si>
  <si>
    <t>黃韻臻</t>
  </si>
  <si>
    <t>黃心慈</t>
  </si>
  <si>
    <t>陳沛鑫</t>
  </si>
  <si>
    <t>梁容慈</t>
  </si>
  <si>
    <t>李佳恩</t>
  </si>
  <si>
    <t>鍾心琳</t>
  </si>
  <si>
    <t>陳妙淳</t>
  </si>
  <si>
    <t>明倫國小</t>
  </si>
  <si>
    <t>蔡甄恬</t>
  </si>
  <si>
    <t>葉湘芸</t>
  </si>
  <si>
    <t>楊卉庭</t>
  </si>
  <si>
    <t>吳紋君</t>
  </si>
  <si>
    <t>吳宛蓉</t>
  </si>
  <si>
    <t>張庭語</t>
  </si>
  <si>
    <t>丁才宸</t>
  </si>
  <si>
    <t>應得  分數</t>
  </si>
  <si>
    <t>簡玎恩</t>
  </si>
  <si>
    <t>雲林國小</t>
  </si>
  <si>
    <t>林珈均</t>
  </si>
  <si>
    <t>袁梓晏</t>
  </si>
  <si>
    <t>曾筠珊</t>
  </si>
  <si>
    <t>許宛嫺</t>
  </si>
  <si>
    <t>吳宜珊</t>
  </si>
  <si>
    <t>土庫國中</t>
  </si>
  <si>
    <t>洪翊慈</t>
  </si>
  <si>
    <t>王辰羽</t>
  </si>
  <si>
    <t>林宸宇</t>
  </si>
  <si>
    <t>張鈞甯</t>
  </si>
  <si>
    <t>鎮南國小</t>
  </si>
  <si>
    <t>王芊驊</t>
  </si>
  <si>
    <t>陳蔓妮</t>
  </si>
  <si>
    <t>蔡宜穎</t>
  </si>
  <si>
    <t>李純葳</t>
  </si>
  <si>
    <t>東南國中</t>
  </si>
  <si>
    <t>鄭筑芯</t>
  </si>
  <si>
    <t>朱宥恩</t>
  </si>
  <si>
    <t>黃采喬</t>
  </si>
  <si>
    <t>林佳嫻</t>
  </si>
  <si>
    <t>林家潁</t>
  </si>
  <si>
    <t>李季蓁</t>
  </si>
  <si>
    <t>林子綾</t>
  </si>
  <si>
    <t>王旆絨</t>
  </si>
  <si>
    <t>林妤臻</t>
  </si>
  <si>
    <t>林葭芸</t>
  </si>
  <si>
    <t>吳姵瑩</t>
  </si>
  <si>
    <t>鎮西國小</t>
  </si>
  <si>
    <t>陳柏忻</t>
  </si>
  <si>
    <t>東勢國中</t>
  </si>
  <si>
    <t>東明國中</t>
  </si>
  <si>
    <t>張育倫</t>
  </si>
  <si>
    <t>陳彥豪</t>
  </si>
  <si>
    <t>廖釧棋</t>
  </si>
  <si>
    <t>備註: 合計4位選手參賽,取2名。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</si>
  <si>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</si>
  <si>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</si>
  <si>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</si>
  <si>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</si>
  <si>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</si>
  <si>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</si>
  <si>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</si>
  <si>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</si>
  <si>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</si>
  <si>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合計3位選手參賽,取2名。</t>
    <phoneticPr fontId="1" type="noConversion"/>
  </si>
  <si>
    <t>總分 (扣除高低分)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</si>
  <si>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</si>
  <si>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</si>
  <si>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</si>
  <si>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</si>
  <si>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</si>
  <si>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 xml:space="preserve">黃煜勛  </t>
    <phoneticPr fontId="1" type="noConversion"/>
  </si>
  <si>
    <t>備註: 合計2位選手參賽,取1名。</t>
    <phoneticPr fontId="1" type="noConversion"/>
  </si>
  <si>
    <t>吳雙</t>
  </si>
  <si>
    <t>王胤旂</t>
  </si>
  <si>
    <t>張嘉谷</t>
  </si>
  <si>
    <t>褒忠國中</t>
  </si>
  <si>
    <t>許秦瑋</t>
  </si>
  <si>
    <t>歐宥宏</t>
  </si>
  <si>
    <t>備註: 合計2位選手參賽,取1名。</t>
    <phoneticPr fontId="1" type="noConversion"/>
  </si>
  <si>
    <t>田育瑄</t>
  </si>
  <si>
    <t>廖翊婷</t>
  </si>
  <si>
    <t>備註: 合計5位選手參賽,取3名。</t>
    <phoneticPr fontId="1" type="noConversion"/>
  </si>
  <si>
    <t>莊勝評</t>
  </si>
  <si>
    <t>周柏君</t>
  </si>
  <si>
    <t>鍾勝恩</t>
    <phoneticPr fontId="1" type="noConversion"/>
  </si>
  <si>
    <t>陳炯叡</t>
  </si>
  <si>
    <t>戴煜洋</t>
  </si>
  <si>
    <t>林傑楷</t>
  </si>
  <si>
    <t>江厔軒</t>
  </si>
  <si>
    <t>洪家妤</t>
    <phoneticPr fontId="1" type="noConversion"/>
  </si>
  <si>
    <t>蔡甄恬</t>
    <phoneticPr fontId="1" type="noConversion"/>
  </si>
  <si>
    <t>丁姵汝</t>
  </si>
  <si>
    <t>蘇雅文</t>
  </si>
  <si>
    <t>黃翊涵</t>
  </si>
  <si>
    <t>林芯瑜</t>
  </si>
  <si>
    <t>吳竣塏</t>
  </si>
  <si>
    <t>謝立倫</t>
    <phoneticPr fontId="1" type="noConversion"/>
  </si>
  <si>
    <t>廖敏</t>
    <phoneticPr fontId="1" type="noConversion"/>
  </si>
  <si>
    <t>備註: 合計9位選手參賽,取5名。</t>
    <phoneticPr fontId="1" type="noConversion"/>
  </si>
  <si>
    <t>備註: 合計3位選手參賽,取2名。</t>
    <phoneticPr fontId="1" type="noConversion"/>
  </si>
  <si>
    <t>備註: 合計10位選手參賽,取5名。</t>
    <phoneticPr fontId="1" type="noConversion"/>
  </si>
  <si>
    <t>備註: 合計6位選手參賽,取3名。</t>
    <phoneticPr fontId="1" type="noConversion"/>
  </si>
  <si>
    <t>備註: 合計4位選手參賽,取2名。</t>
    <phoneticPr fontId="1" type="noConversion"/>
  </si>
  <si>
    <t>楊以浩</t>
  </si>
  <si>
    <t>吳品鋐</t>
  </si>
  <si>
    <t>備註: 合計6位選手參賽,取3名。</t>
    <phoneticPr fontId="1" type="noConversion"/>
  </si>
  <si>
    <t>楊芯沛</t>
  </si>
  <si>
    <t>吳羿萱</t>
  </si>
  <si>
    <t>吳東霖</t>
  </si>
  <si>
    <t>姚瑛傑</t>
    <phoneticPr fontId="1" type="noConversion"/>
  </si>
  <si>
    <t>蘇冠燁</t>
  </si>
  <si>
    <t>林峻竑</t>
  </si>
  <si>
    <t>備註: 合計8位選手參賽,取4名。</t>
    <phoneticPr fontId="1" type="noConversion"/>
  </si>
  <si>
    <t>周緯鍵</t>
  </si>
  <si>
    <t>李承翰</t>
  </si>
  <si>
    <t>黃品嘉</t>
  </si>
  <si>
    <t>廖俊魁</t>
  </si>
  <si>
    <t>陳璽安</t>
  </si>
  <si>
    <t>吳育年</t>
    <phoneticPr fontId="1" type="noConversion"/>
  </si>
  <si>
    <t>林煌祐</t>
  </si>
  <si>
    <t>林諺鴻</t>
  </si>
  <si>
    <t>丁彬峰</t>
  </si>
  <si>
    <t>李家豪</t>
  </si>
  <si>
    <t>廖盈盈</t>
  </si>
  <si>
    <t>吳蕎安</t>
  </si>
  <si>
    <t>林佳燕</t>
  </si>
  <si>
    <t>李秉蒝</t>
  </si>
  <si>
    <t xml:space="preserve">蔡憲元 </t>
  </si>
  <si>
    <t>和美高中</t>
  </si>
  <si>
    <t>備註: 合計2位選手參賽,取1名。</t>
    <phoneticPr fontId="1" type="noConversion"/>
  </si>
  <si>
    <t>厲其龍</t>
  </si>
  <si>
    <t>吳育騰</t>
  </si>
  <si>
    <t>任冠齊</t>
  </si>
  <si>
    <t>丁嘉鴻</t>
  </si>
  <si>
    <t>許崧輝</t>
  </si>
  <si>
    <t>江孟東</t>
  </si>
  <si>
    <t>劉哲源</t>
  </si>
  <si>
    <t>備註: 合計8位選手參賽,取4名。</t>
    <phoneticPr fontId="1" type="noConversion"/>
  </si>
  <si>
    <t>備註: 合計2位選手參賽,取1名。</t>
    <phoneticPr fontId="1" type="noConversion"/>
  </si>
  <si>
    <t>備註: 合計7位選手參賽,取4名。</t>
    <phoneticPr fontId="1" type="noConversion"/>
  </si>
  <si>
    <t>曾柏喬</t>
    <phoneticPr fontId="1" type="noConversion"/>
  </si>
  <si>
    <t>雲林縣108年春季縣長盃國術錦標賽【國中男子組 國術 奇門兵器(雜兵器、雜器械)】比賽名單 甲1場</t>
    <phoneticPr fontId="1" type="noConversion"/>
  </si>
  <si>
    <t>雲林縣108年春季縣長盃國術錦標賽【國中女子組 國術 奇門兵器(雜兵器、雜器械)】比賽名單 甲2場</t>
    <phoneticPr fontId="1" type="noConversion"/>
  </si>
  <si>
    <t>雲林縣108年春季縣長盃國術錦標賽【社會男子組 國術 雙兵器(雜兵器、雜器械)】比賽名單 甲3場</t>
    <phoneticPr fontId="1" type="noConversion"/>
  </si>
  <si>
    <t>雲林縣108年春季縣長盃國術錦標賽【國中男子組 國術 雙兵器(雜兵器、雜器械)】比賽名單 甲4場</t>
    <phoneticPr fontId="1" type="noConversion"/>
  </si>
  <si>
    <t>雲林縣108年春季縣長盃國術錦標賽【國小男子高年級組 雙兵器】比賽名單 甲5場</t>
    <phoneticPr fontId="1" type="noConversion"/>
  </si>
  <si>
    <t>雲林縣108年春季縣長盃國術錦標賽【國小女子高年級組 雙兵器】比賽名單 甲6場</t>
    <phoneticPr fontId="1" type="noConversion"/>
  </si>
  <si>
    <t>雲林縣108年春季縣長盃國術錦標賽【國小女子低年級組 雙兵器】比賽名單 甲7場</t>
    <phoneticPr fontId="1" type="noConversion"/>
  </si>
  <si>
    <t>雲林縣108年春季縣長盃國術錦標賽【國小男子高年級組 國術 功夫扇】比賽名單 甲8場</t>
    <phoneticPr fontId="1" type="noConversion"/>
  </si>
  <si>
    <t>雲林縣108年春季縣長盃國術錦標賽【國小男子低年級組 國術 功夫扇】比賽名單 甲9場</t>
    <phoneticPr fontId="1" type="noConversion"/>
  </si>
  <si>
    <t>雲林縣108年春季縣長盃國術錦標賽【國小女子高年級組 國術 功夫扇】比賽名單 甲10場</t>
    <phoneticPr fontId="1" type="noConversion"/>
  </si>
  <si>
    <t>雲林縣108年春季縣長盃國術錦標賽【國小女子低年級組 國術 功夫扇】比賽名單 甲11場</t>
    <phoneticPr fontId="1" type="noConversion"/>
  </si>
  <si>
    <t>雲林縣108年春季縣長盃國術錦標賽【國中男子組 國術 短兵器】比賽名單 甲12場</t>
    <phoneticPr fontId="1" type="noConversion"/>
  </si>
  <si>
    <t>雲林縣108年春季縣長盃國術錦標賽【國中女子組 國術 短兵器】比賽名單 甲13場</t>
    <phoneticPr fontId="1" type="noConversion"/>
  </si>
  <si>
    <t>雲林縣108年春季縣長盃國術錦標賽【國小男子高年級組 國術 劍術】比賽名單 甲14場</t>
    <phoneticPr fontId="1" type="noConversion"/>
  </si>
  <si>
    <t>雲林縣108年春季縣長盃國術錦標賽【國小女子高年級組 國術 劍術】比賽名單 甲15場</t>
    <phoneticPr fontId="1" type="noConversion"/>
  </si>
  <si>
    <t>雲林縣108年春季縣長盃國術錦標賽【國小女子高年級組 國術 刀術】比賽名單 甲16場</t>
    <phoneticPr fontId="1" type="noConversion"/>
  </si>
  <si>
    <t>雲林縣108年春季縣長盃國術錦標賽【國小男子高年級組 國術 長兵類】比賽名單 甲19場</t>
    <phoneticPr fontId="1" type="noConversion"/>
  </si>
  <si>
    <t>雲林縣108年春季縣長盃國術錦標賽【國小女子高年級組 國術 長兵類】比賽名單 甲20場</t>
    <phoneticPr fontId="1" type="noConversion"/>
  </si>
  <si>
    <t>雲林縣108年春季縣長盃國術錦標賽【國中男子組 國術 棍術(長兵器、長器械)】比賽名單 甲22場</t>
    <phoneticPr fontId="1" type="noConversion"/>
  </si>
  <si>
    <t>雲林縣108年春季縣長盃國術錦標賽【國小男子高年級組 國術 棍術】比賽名單 甲23場</t>
    <phoneticPr fontId="1" type="noConversion"/>
  </si>
  <si>
    <t>雲林縣108年春季縣長盃國術錦標賽【國小男子低年級組 國術 棍術】比賽名單 甲24場</t>
    <phoneticPr fontId="1" type="noConversion"/>
  </si>
  <si>
    <t>雲林縣108年春季縣長盃國術錦標賽【國小女子高年級組 國術 棍術】比賽名單 甲25場</t>
    <phoneticPr fontId="1" type="noConversion"/>
  </si>
  <si>
    <t>雲林縣108年春季縣長盃國術錦標賽【國小女子低年級組 國術 棍術】比賽名單 甲26場</t>
    <phoneticPr fontId="1" type="noConversion"/>
  </si>
  <si>
    <t>雲林縣108年春季縣長盃國術錦標賽【社會男子組 國術 內家拳】比賽名單 甲27場</t>
    <phoneticPr fontId="1" type="noConversion"/>
  </si>
  <si>
    <t>雲林縣108年春季縣長盃國術錦標賽【國中男子組 國術 內家拳】比賽名單 甲28場</t>
    <phoneticPr fontId="1" type="noConversion"/>
  </si>
  <si>
    <t>雲林縣108年春季縣長盃國術錦標賽【社會男子組 國術 長兵器(長器械)】比賽名單 甲17場</t>
    <phoneticPr fontId="1" type="noConversion"/>
  </si>
  <si>
    <t>雲林縣108年春季縣長盃國術錦標賽【國中男子組 國術 長兵器(長器械)】比賽名單 甲18場</t>
    <phoneticPr fontId="1" type="noConversion"/>
  </si>
  <si>
    <t>雲林縣108年春季縣長盃國術錦標賽【國中女子組 國術 長兵器(長器械)】比賽名單 甲21場</t>
    <phoneticPr fontId="1" type="noConversion"/>
  </si>
  <si>
    <t>吳彥奇</t>
    <phoneticPr fontId="1" type="noConversion"/>
  </si>
  <si>
    <t>宏仁國小</t>
    <phoneticPr fontId="1" type="noConversion"/>
  </si>
  <si>
    <t>黃宗昌</t>
    <phoneticPr fontId="1" type="noConversion"/>
  </si>
  <si>
    <t>蘇勇智</t>
    <phoneticPr fontId="1" type="noConversion"/>
  </si>
  <si>
    <t>周緯鍵</t>
    <phoneticPr fontId="1" type="noConversion"/>
  </si>
  <si>
    <t>中溪國小</t>
    <phoneticPr fontId="1" type="noConversion"/>
  </si>
  <si>
    <t>備註: 合計5位選手參賽,取3名。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</si>
  <si>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</si>
  <si>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備註: 合計6位選手參賽,取3名。</t>
    <phoneticPr fontId="1" type="noConversion"/>
  </si>
  <si>
    <t>備註: 合計13位選手參賽,取7名。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</si>
  <si>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</si>
  <si>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備註: 合計15位選手參賽,取8名。</t>
    <phoneticPr fontId="1" type="noConversion"/>
  </si>
  <si>
    <t>裁判長加減分</t>
    <phoneticPr fontId="1" type="noConversion"/>
  </si>
  <si>
    <t>裁判長加減分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</si>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</sst>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_ ;[Red]\-0.0000000\ "/>
    <numFmt numFmtId="177" formatCode="0.0000000_ 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  <font>
      <sz val="13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0" fontId="3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177" fontId="3" fillId="0" borderId="0" xfId="0" applyNumberFormat="1" applyFont="1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A8" sqref="A8:R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1" t="s">
        <v>232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8" ht="24.6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35</v>
      </c>
      <c r="K3" s="6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161</v>
      </c>
      <c r="C4" s="16" t="s">
        <v>13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30</v>
      </c>
      <c r="C5" s="16" t="s">
        <v>31</v>
      </c>
      <c r="D5" s="2"/>
      <c r="E5" s="2"/>
      <c r="F5" s="2"/>
      <c r="G5" s="2"/>
      <c r="H5" s="2"/>
      <c r="I5" s="2">
        <f t="shared" ref="I5" si="3">SUM(D5:H5)</f>
        <v>0</v>
      </c>
      <c r="J5" s="2">
        <f t="shared" ref="J5" si="4">SUM(P5/3)</f>
        <v>0</v>
      </c>
      <c r="K5" s="2"/>
      <c r="L5" s="2">
        <f t="shared" ref="L5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" si="6">AVERAGE(N5:O5)</f>
        <v>0</v>
      </c>
      <c r="R5" s="9">
        <f t="shared" ref="R5" si="7">L5-Q5</f>
        <v>0</v>
      </c>
    </row>
    <row r="6" spans="1:18" ht="36.9" customHeight="1" x14ac:dyDescent="0.3">
      <c r="A6" s="46" t="s">
        <v>162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3"/>
      <c r="O6" s="3"/>
      <c r="R6" s="9"/>
    </row>
    <row r="7" spans="1:18" ht="26.25" customHeight="1" x14ac:dyDescent="0.3">
      <c r="A7" s="4"/>
      <c r="B7" s="4"/>
      <c r="C7" s="42" t="s">
        <v>9</v>
      </c>
      <c r="D7" s="42"/>
      <c r="E7" s="42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6.9" customHeight="1" x14ac:dyDescent="0.3">
      <c r="A8" s="40" t="s">
        <v>267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</row>
    <row r="9" spans="1:18" ht="12.75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</row>
    <row r="10" spans="1:18" ht="36.9" customHeight="1" x14ac:dyDescent="0.3">
      <c r="N10" s="15"/>
      <c r="O10" s="15"/>
    </row>
    <row r="11" spans="1:18" ht="36.9" customHeight="1" x14ac:dyDescent="0.3"/>
    <row r="12" spans="1:18" ht="16.2" customHeight="1" x14ac:dyDescent="0.3"/>
  </sheetData>
  <mergeCells count="6">
    <mergeCell ref="A8:R9"/>
    <mergeCell ref="A1:M2"/>
    <mergeCell ref="N2:P2"/>
    <mergeCell ref="Q2:R2"/>
    <mergeCell ref="C7:E7"/>
    <mergeCell ref="A6:M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Normal="100" workbookViewId="0">
      <selection activeCell="M5" sqref="M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4" t="s">
        <v>233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8" ht="24.6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 t="s">
        <v>28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6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163</v>
      </c>
      <c r="C4" s="16" t="s">
        <v>47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164</v>
      </c>
      <c r="C5" s="16" t="s">
        <v>10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0" t="s">
        <v>169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8" ht="36.9" customHeight="1" x14ac:dyDescent="0.3">
      <c r="A7" s="4"/>
      <c r="B7" s="4"/>
      <c r="C7" s="42" t="s">
        <v>9</v>
      </c>
      <c r="D7" s="42"/>
      <c r="E7" s="42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6.9" customHeight="1" x14ac:dyDescent="0.3">
      <c r="A8" s="40" t="s">
        <v>267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</row>
    <row r="9" spans="1:18" ht="36.9" customHeight="1" x14ac:dyDescent="0.3"/>
    <row r="10" spans="1:18" ht="51" customHeight="1" x14ac:dyDescent="0.3"/>
  </sheetData>
  <mergeCells count="5">
    <mergeCell ref="A8:R8"/>
    <mergeCell ref="A1:M2"/>
    <mergeCell ref="N2:P2"/>
    <mergeCell ref="Q2:R2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Normal="100" workbookViewId="0">
      <selection activeCell="A6" sqref="A6:O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4" t="s">
        <v>234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8" ht="24.6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 t="s">
        <v>157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158</v>
      </c>
      <c r="K3" s="6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39</v>
      </c>
      <c r="C4" s="2" t="s">
        <v>40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36</v>
      </c>
      <c r="C5" s="16" t="s">
        <v>37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46" t="s">
        <v>229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7"/>
      <c r="O6" s="47"/>
    </row>
    <row r="7" spans="1:18" ht="36.9" customHeight="1" x14ac:dyDescent="0.3">
      <c r="A7" s="4"/>
      <c r="B7" s="4"/>
      <c r="C7" s="42" t="s">
        <v>9</v>
      </c>
      <c r="D7" s="42"/>
      <c r="E7" s="42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6.9" customHeight="1" x14ac:dyDescent="0.3">
      <c r="A8" s="40" t="s">
        <v>267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</row>
    <row r="9" spans="1:18" ht="36.9" customHeight="1" x14ac:dyDescent="0.3"/>
    <row r="10" spans="1:18" ht="51" customHeight="1" x14ac:dyDescent="0.3"/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M9" sqref="M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4" t="s">
        <v>235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8" ht="24.6" customHeight="1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4" t="s">
        <v>160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147</v>
      </c>
      <c r="K3" s="6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143</v>
      </c>
      <c r="C4" s="2" t="s">
        <v>34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71</v>
      </c>
      <c r="C5" s="16" t="s">
        <v>34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6.9" customHeight="1" x14ac:dyDescent="0.3">
      <c r="A6" s="2">
        <v>3</v>
      </c>
      <c r="B6" s="16" t="s">
        <v>165</v>
      </c>
      <c r="C6" s="16" t="s">
        <v>166</v>
      </c>
      <c r="D6" s="2"/>
      <c r="E6" s="2"/>
      <c r="F6" s="2"/>
      <c r="G6" s="2"/>
      <c r="H6" s="2"/>
      <c r="I6" s="2">
        <f t="shared" ref="I6:I8" si="9">SUM(D6:H6)</f>
        <v>0</v>
      </c>
      <c r="J6" s="2">
        <f t="shared" ref="J6:J8" si="10">SUM(P6/3)</f>
        <v>0</v>
      </c>
      <c r="K6" s="2"/>
      <c r="L6" s="2">
        <f t="shared" ref="L6:L8" si="11"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ref="Q6:Q8" si="12">AVERAGE(N6:O6)</f>
        <v>0</v>
      </c>
      <c r="R6" s="9">
        <f t="shared" ref="R6:R8" si="13">L6-Q6</f>
        <v>0</v>
      </c>
    </row>
    <row r="7" spans="1:18" ht="36.9" customHeight="1" x14ac:dyDescent="0.3">
      <c r="A7" s="2">
        <v>4</v>
      </c>
      <c r="B7" s="16" t="s">
        <v>142</v>
      </c>
      <c r="C7" s="16" t="s">
        <v>31</v>
      </c>
      <c r="D7" s="2"/>
      <c r="E7" s="2"/>
      <c r="F7" s="2"/>
      <c r="G7" s="2"/>
      <c r="H7" s="2"/>
      <c r="I7" s="2">
        <f t="shared" si="9"/>
        <v>0</v>
      </c>
      <c r="J7" s="2">
        <f t="shared" si="10"/>
        <v>0</v>
      </c>
      <c r="K7" s="2"/>
      <c r="L7" s="2">
        <f t="shared" si="11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12"/>
        <v>0</v>
      </c>
      <c r="R7" s="9">
        <f t="shared" si="13"/>
        <v>0</v>
      </c>
    </row>
    <row r="8" spans="1:18" ht="40.5" customHeight="1" x14ac:dyDescent="0.3">
      <c r="A8" s="2">
        <v>5</v>
      </c>
      <c r="B8" s="16" t="s">
        <v>167</v>
      </c>
      <c r="C8" s="16" t="s">
        <v>166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si="12"/>
        <v>0</v>
      </c>
      <c r="R8" s="9">
        <f t="shared" si="13"/>
        <v>0</v>
      </c>
    </row>
    <row r="9" spans="1:18" ht="35.25" customHeight="1" x14ac:dyDescent="0.3">
      <c r="A9" s="2">
        <v>6</v>
      </c>
      <c r="B9" s="16" t="s">
        <v>168</v>
      </c>
      <c r="C9" s="16" t="s">
        <v>34</v>
      </c>
      <c r="D9" s="2"/>
      <c r="E9" s="2"/>
      <c r="F9" s="2"/>
      <c r="G9" s="2"/>
      <c r="H9" s="2"/>
      <c r="I9" s="2">
        <f t="shared" ref="I9" si="14">SUM(D9:H9)</f>
        <v>0</v>
      </c>
      <c r="J9" s="2">
        <f t="shared" ref="J9" si="15">SUM(P9/3)</f>
        <v>0</v>
      </c>
      <c r="K9" s="2"/>
      <c r="L9" s="2">
        <f t="shared" ref="L9" si="16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" si="17">AVERAGE(N9:O9)</f>
        <v>0</v>
      </c>
      <c r="R9" s="9">
        <f t="shared" ref="R9" si="18">L9-Q9</f>
        <v>0</v>
      </c>
    </row>
    <row r="10" spans="1:18" ht="33" customHeight="1" x14ac:dyDescent="0.3">
      <c r="A10" s="46" t="s">
        <v>268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</row>
    <row r="11" spans="1:18" ht="19.8" x14ac:dyDescent="0.3">
      <c r="A11" s="4"/>
      <c r="B11" s="4"/>
      <c r="C11" s="42" t="s">
        <v>9</v>
      </c>
      <c r="D11" s="42"/>
      <c r="E11" s="42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4.5" customHeight="1" x14ac:dyDescent="0.3">
      <c r="A12" s="40" t="s">
        <v>267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zoomScaleNormal="100" workbookViewId="0">
      <selection activeCell="M8" sqref="M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236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159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6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260</v>
      </c>
      <c r="C4" s="16" t="s">
        <v>261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9">
        <f>L4-Q4</f>
        <v>0</v>
      </c>
    </row>
    <row r="5" spans="1:18" ht="36.9" customHeight="1" x14ac:dyDescent="0.3">
      <c r="A5" s="2">
        <v>2</v>
      </c>
      <c r="B5" s="2" t="s">
        <v>262</v>
      </c>
      <c r="C5" s="16" t="s">
        <v>261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6.9" customHeight="1" x14ac:dyDescent="0.3">
      <c r="A6" s="2">
        <v>3</v>
      </c>
      <c r="B6" s="2" t="s">
        <v>264</v>
      </c>
      <c r="C6" s="16" t="s">
        <v>265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6.9" customHeight="1" x14ac:dyDescent="0.3">
      <c r="A7" s="2">
        <v>4</v>
      </c>
      <c r="B7" s="2" t="s">
        <v>263</v>
      </c>
      <c r="C7" s="16" t="s">
        <v>261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36.9" customHeight="1" x14ac:dyDescent="0.3">
      <c r="A8" s="27">
        <v>5</v>
      </c>
      <c r="B8" s="27" t="s">
        <v>60</v>
      </c>
      <c r="C8" s="28" t="s">
        <v>59</v>
      </c>
      <c r="D8" s="27"/>
      <c r="E8" s="27"/>
      <c r="F8" s="27"/>
      <c r="G8" s="27"/>
      <c r="H8" s="27"/>
      <c r="I8" s="27">
        <f>SUM(D8:H8)</f>
        <v>0</v>
      </c>
      <c r="J8" s="27">
        <f>SUM(P8/3)</f>
        <v>0</v>
      </c>
      <c r="K8" s="27"/>
      <c r="L8" s="27">
        <f>SUM(J8:K8)</f>
        <v>0</v>
      </c>
      <c r="M8" s="27">
        <f>RANK(L8,$L$4:$L$8)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>AVERAGE(N8:O8)</f>
        <v>0</v>
      </c>
      <c r="R8" s="9">
        <f>L8-Q8</f>
        <v>0</v>
      </c>
    </row>
    <row r="9" spans="1:18" ht="36.9" customHeight="1" x14ac:dyDescent="0.3">
      <c r="A9" s="38" t="s">
        <v>266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22"/>
      <c r="O9" s="22"/>
    </row>
    <row r="10" spans="1:18" ht="33" customHeight="1" x14ac:dyDescent="0.3">
      <c r="A10" s="4"/>
      <c r="B10" s="4"/>
      <c r="C10" s="42" t="s">
        <v>9</v>
      </c>
      <c r="D10" s="42"/>
      <c r="E10" s="42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6.75" customHeight="1" x14ac:dyDescent="0.3">
      <c r="A11" s="40" t="s">
        <v>267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</row>
    <row r="12" spans="1:18" ht="36.75" customHeight="1" x14ac:dyDescent="0.3">
      <c r="A12" s="26"/>
      <c r="B12" s="37"/>
      <c r="C12" s="3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3"/>
      <c r="O12" s="3"/>
      <c r="R12" s="10"/>
    </row>
    <row r="13" spans="1:18" ht="36.75" customHeight="1" x14ac:dyDescent="0.3">
      <c r="A13" s="26"/>
      <c r="B13" s="26"/>
      <c r="C13" s="3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3"/>
      <c r="O13" s="3"/>
      <c r="R13" s="9"/>
    </row>
    <row r="14" spans="1:18" ht="36.75" customHeight="1" x14ac:dyDescent="0.3"/>
    <row r="15" spans="1:18" ht="36.75" customHeight="1" x14ac:dyDescent="0.3"/>
    <row r="16" spans="1:18" ht="32.25" customHeight="1" x14ac:dyDescent="0.3"/>
    <row r="18" ht="33.75" customHeight="1" x14ac:dyDescent="0.3"/>
  </sheetData>
  <sortState ref="A4:C8">
    <sortCondition ref="A3"/>
  </sortState>
  <mergeCells count="5">
    <mergeCell ref="A11:R11"/>
    <mergeCell ref="A1:M2"/>
    <mergeCell ref="N2:P2"/>
    <mergeCell ref="Q2:R2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9" zoomScaleNormal="100" workbookViewId="0">
      <selection activeCell="M14" sqref="M1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237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6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16" t="s">
        <v>171</v>
      </c>
      <c r="C4" s="16" t="s">
        <v>63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2" si="0">RANK(L4,$L$4:$L$12)</f>
        <v>1</v>
      </c>
      <c r="N4" s="3">
        <f t="shared" ref="N4:N12" si="1">MAX(D4:H4)</f>
        <v>0</v>
      </c>
      <c r="O4" s="3">
        <f t="shared" ref="O4:O12" si="2">MIN(D4:H4)</f>
        <v>0</v>
      </c>
      <c r="P4" s="7">
        <f t="shared" ref="P4:P12" si="3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89</v>
      </c>
      <c r="C5" s="16" t="s">
        <v>90</v>
      </c>
      <c r="D5" s="2"/>
      <c r="E5" s="2"/>
      <c r="F5" s="2"/>
      <c r="G5" s="2"/>
      <c r="H5" s="2"/>
      <c r="I5" s="2">
        <f t="shared" ref="I5:I6" si="4">SUM(D5:H5)</f>
        <v>0</v>
      </c>
      <c r="J5" s="2">
        <f t="shared" ref="J5:J6" si="5">SUM(P5/3)</f>
        <v>0</v>
      </c>
      <c r="K5" s="2"/>
      <c r="L5" s="2">
        <f t="shared" ref="L5:L6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</row>
    <row r="6" spans="1:18" ht="36.9" customHeight="1" x14ac:dyDescent="0.3">
      <c r="A6" s="2">
        <v>3</v>
      </c>
      <c r="B6" s="16" t="s">
        <v>92</v>
      </c>
      <c r="C6" s="16" t="s">
        <v>26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16" t="s">
        <v>96</v>
      </c>
      <c r="C7" s="16" t="s">
        <v>63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6.9" customHeight="1" x14ac:dyDescent="0.3">
      <c r="A8" s="2">
        <v>5</v>
      </c>
      <c r="B8" s="16" t="s">
        <v>106</v>
      </c>
      <c r="C8" s="16" t="s">
        <v>63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7.5" customHeight="1" x14ac:dyDescent="0.3">
      <c r="A9" s="2">
        <v>6</v>
      </c>
      <c r="B9" s="16" t="s">
        <v>91</v>
      </c>
      <c r="C9" s="16" t="s">
        <v>59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6.75" customHeight="1" x14ac:dyDescent="0.3">
      <c r="A10" s="2">
        <v>7</v>
      </c>
      <c r="B10" s="16" t="s">
        <v>170</v>
      </c>
      <c r="C10" s="16" t="s">
        <v>59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>AVERAGE(N10:O10)</f>
        <v>0</v>
      </c>
      <c r="R10" s="10">
        <f>L10-Q10</f>
        <v>0</v>
      </c>
    </row>
    <row r="11" spans="1:18" ht="36" customHeight="1" x14ac:dyDescent="0.3">
      <c r="A11" s="2">
        <v>8</v>
      </c>
      <c r="B11" s="16" t="s">
        <v>93</v>
      </c>
      <c r="C11" s="16" t="s">
        <v>26</v>
      </c>
      <c r="D11" s="2"/>
      <c r="E11" s="2"/>
      <c r="F11" s="2"/>
      <c r="G11" s="2"/>
      <c r="H11" s="2"/>
      <c r="I11" s="2">
        <f t="shared" ref="I11:I12" si="14">SUM(D11:H11)</f>
        <v>0</v>
      </c>
      <c r="J11" s="2">
        <f t="shared" ref="J11:J12" si="15">SUM(P11/3)</f>
        <v>0</v>
      </c>
      <c r="K11" s="2"/>
      <c r="L11" s="2">
        <f t="shared" ref="L11:L12" si="16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ref="Q11:Q12" si="17">AVERAGE(N11:O11)</f>
        <v>0</v>
      </c>
      <c r="R11" s="9">
        <f t="shared" ref="R11:R12" si="18">L11-Q11</f>
        <v>0</v>
      </c>
    </row>
    <row r="12" spans="1:18" ht="36.75" customHeight="1" x14ac:dyDescent="0.3">
      <c r="A12" s="2">
        <v>9</v>
      </c>
      <c r="B12" s="16" t="s">
        <v>88</v>
      </c>
      <c r="C12" s="16" t="s">
        <v>52</v>
      </c>
      <c r="D12" s="2"/>
      <c r="E12" s="2"/>
      <c r="F12" s="2"/>
      <c r="G12" s="2"/>
      <c r="H12" s="2"/>
      <c r="I12" s="2">
        <f t="shared" si="14"/>
        <v>0</v>
      </c>
      <c r="J12" s="2">
        <f t="shared" si="15"/>
        <v>0</v>
      </c>
      <c r="K12" s="2"/>
      <c r="L12" s="2">
        <f t="shared" si="16"/>
        <v>0</v>
      </c>
      <c r="M12" s="2">
        <f t="shared" si="0"/>
        <v>1</v>
      </c>
      <c r="N12" s="3">
        <f t="shared" si="1"/>
        <v>0</v>
      </c>
      <c r="O12" s="3">
        <f t="shared" si="2"/>
        <v>0</v>
      </c>
      <c r="P12" s="7">
        <f t="shared" si="3"/>
        <v>0</v>
      </c>
      <c r="Q12" s="7">
        <f t="shared" si="17"/>
        <v>0</v>
      </c>
      <c r="R12" s="9">
        <f t="shared" si="18"/>
        <v>0</v>
      </c>
    </row>
    <row r="13" spans="1:18" ht="36.75" customHeight="1" x14ac:dyDescent="0.3">
      <c r="A13" s="46" t="s">
        <v>189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7"/>
      <c r="O13" s="47"/>
    </row>
    <row r="14" spans="1:18" ht="19.8" x14ac:dyDescent="0.3">
      <c r="A14" s="4"/>
      <c r="B14" s="4"/>
      <c r="C14" s="42" t="s">
        <v>9</v>
      </c>
      <c r="D14" s="42"/>
      <c r="E14" s="42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33" customHeight="1" x14ac:dyDescent="0.3">
      <c r="A15" s="40" t="s">
        <v>267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</row>
  </sheetData>
  <sortState ref="A4:C12">
    <sortCondition ref="A3"/>
  </sortState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Normal="100" workbookViewId="0">
      <selection activeCell="M5" sqref="M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238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6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87</v>
      </c>
      <c r="C4" s="2" t="s">
        <v>63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86</v>
      </c>
      <c r="C5" s="2" t="s">
        <v>59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46" t="s">
        <v>45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7"/>
      <c r="O6" s="47"/>
    </row>
    <row r="7" spans="1:18" ht="36.9" customHeight="1" x14ac:dyDescent="0.3">
      <c r="A7" s="4"/>
      <c r="B7" s="4"/>
      <c r="C7" s="42" t="s">
        <v>9</v>
      </c>
      <c r="D7" s="42"/>
      <c r="E7" s="42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43.5" customHeight="1" x14ac:dyDescent="0.3">
      <c r="A8" s="40" t="s">
        <v>267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</row>
  </sheetData>
  <sortState ref="A4:C5">
    <sortCondition ref="A3"/>
  </sortState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zoomScale="110" zoomScaleNormal="110" workbookViewId="0">
      <selection activeCell="A7" sqref="A7:O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49" t="s">
        <v>239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20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20" ht="36.9" customHeight="1" x14ac:dyDescent="0.3">
      <c r="A4" s="2">
        <v>1</v>
      </c>
      <c r="B4" s="16" t="s">
        <v>174</v>
      </c>
      <c r="C4" s="16" t="s">
        <v>109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 t="shared" ref="N4:N6" si="0">MAX(D4:H4)</f>
        <v>0</v>
      </c>
      <c r="O4" s="3">
        <f t="shared" ref="O4:O6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</row>
    <row r="5" spans="1:20" ht="36.9" customHeight="1" x14ac:dyDescent="0.3">
      <c r="A5" s="2">
        <v>2</v>
      </c>
      <c r="B5" s="16" t="s">
        <v>42</v>
      </c>
      <c r="C5" s="16" t="s">
        <v>41</v>
      </c>
      <c r="D5" s="2"/>
      <c r="E5" s="2"/>
      <c r="F5" s="2"/>
      <c r="G5" s="2"/>
      <c r="H5" s="2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RANK(L5,$L$4:$L$6)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20" ht="36.9" customHeight="1" x14ac:dyDescent="0.3">
      <c r="A6" s="27">
        <v>3</v>
      </c>
      <c r="B6" s="28" t="s">
        <v>173</v>
      </c>
      <c r="C6" s="28" t="s">
        <v>41</v>
      </c>
      <c r="D6" s="27"/>
      <c r="E6" s="27"/>
      <c r="F6" s="27"/>
      <c r="G6" s="27"/>
      <c r="H6" s="27"/>
      <c r="I6" s="27">
        <f t="shared" si="3"/>
        <v>0</v>
      </c>
      <c r="J6" s="27">
        <f t="shared" si="4"/>
        <v>0</v>
      </c>
      <c r="K6" s="27"/>
      <c r="L6" s="27">
        <f t="shared" si="5"/>
        <v>0</v>
      </c>
      <c r="M6" s="27">
        <f>RANK(L6,$L$4:$L$6)</f>
        <v>1</v>
      </c>
      <c r="N6" s="33">
        <f t="shared" si="0"/>
        <v>0</v>
      </c>
      <c r="O6" s="26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  <c r="S6" s="32"/>
      <c r="T6" s="32"/>
    </row>
    <row r="7" spans="1:20" s="29" customFormat="1" ht="36.9" customHeight="1" x14ac:dyDescent="0.3">
      <c r="A7" s="51" t="s">
        <v>190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47"/>
      <c r="O7" s="47"/>
      <c r="P7" s="7"/>
      <c r="Q7" s="7"/>
      <c r="R7" s="1"/>
      <c r="S7" s="32"/>
      <c r="T7" s="32"/>
    </row>
    <row r="8" spans="1:20" s="32" customFormat="1" ht="32.25" customHeight="1" x14ac:dyDescent="0.3">
      <c r="A8" s="4"/>
      <c r="B8" s="4"/>
      <c r="C8" s="42" t="s">
        <v>9</v>
      </c>
      <c r="D8" s="42"/>
      <c r="E8" s="42"/>
      <c r="F8" s="4"/>
      <c r="G8" s="4"/>
      <c r="H8" s="4"/>
      <c r="I8" s="4"/>
      <c r="J8" s="4"/>
      <c r="K8" s="4"/>
      <c r="L8" s="4"/>
      <c r="M8" s="4"/>
      <c r="N8" s="4"/>
      <c r="O8" s="4"/>
      <c r="P8" s="7"/>
      <c r="Q8" s="7"/>
      <c r="R8" s="1"/>
    </row>
    <row r="9" spans="1:20" s="32" customFormat="1" ht="36.9" customHeight="1" x14ac:dyDescent="0.3">
      <c r="A9" s="40" t="s">
        <v>267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</row>
    <row r="10" spans="1:20" s="32" customFormat="1" ht="17.25" customHeight="1" x14ac:dyDescent="0.3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</row>
    <row r="11" spans="1:20" ht="36.75" customHeight="1" x14ac:dyDescent="0.3"/>
    <row r="12" spans="1:20" ht="36.9" customHeight="1" x14ac:dyDescent="0.3"/>
    <row r="13" spans="1:20" ht="16.2" customHeight="1" x14ac:dyDescent="0.3"/>
  </sheetData>
  <sortState ref="A4:C6">
    <sortCondition ref="A3"/>
  </sortState>
  <mergeCells count="6">
    <mergeCell ref="A9:R10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opLeftCell="A4" zoomScale="110" zoomScaleNormal="110" workbookViewId="0">
      <selection activeCell="M8" sqref="M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240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157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158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175</v>
      </c>
      <c r="C4" s="2" t="s">
        <v>41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176</v>
      </c>
      <c r="C5" s="2" t="s">
        <v>109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">
        <v>3</v>
      </c>
      <c r="B6" s="2" t="s">
        <v>179</v>
      </c>
      <c r="C6" s="2" t="s">
        <v>46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10">
        <f>L6-Q6</f>
        <v>0</v>
      </c>
    </row>
    <row r="7" spans="1:18" ht="36.9" customHeight="1" x14ac:dyDescent="0.3">
      <c r="A7" s="2">
        <v>4</v>
      </c>
      <c r="B7" s="2" t="s">
        <v>177</v>
      </c>
      <c r="C7" s="2" t="s">
        <v>109</v>
      </c>
      <c r="D7" s="2"/>
      <c r="E7" s="2"/>
      <c r="F7" s="2"/>
      <c r="G7" s="2"/>
      <c r="H7" s="2"/>
      <c r="I7" s="2">
        <f t="shared" ref="I7" si="5">SUM(D7:H7)</f>
        <v>0</v>
      </c>
      <c r="J7" s="2">
        <f t="shared" ref="J7" si="6">SUM(P7/3)</f>
        <v>0</v>
      </c>
      <c r="K7" s="2"/>
      <c r="L7" s="2">
        <f t="shared" ref="L7" si="7">SUM(J7:K7)</f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ref="Q7" si="8">AVERAGE(N7:O7)</f>
        <v>0</v>
      </c>
      <c r="R7" s="9">
        <f t="shared" ref="R7" si="9">L7-Q7</f>
        <v>0</v>
      </c>
    </row>
    <row r="8" spans="1:18" ht="36.75" customHeight="1" x14ac:dyDescent="0.3">
      <c r="A8" s="2">
        <v>5</v>
      </c>
      <c r="B8" s="2" t="s">
        <v>178</v>
      </c>
      <c r="C8" s="2" t="s">
        <v>109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RANK(L8,$L$4:$L$8)</f>
        <v>1</v>
      </c>
      <c r="N8" s="33">
        <f>MAX(D8:H8)</f>
        <v>0</v>
      </c>
      <c r="O8" s="26">
        <f>MIN(D8:H8)</f>
        <v>0</v>
      </c>
      <c r="P8" s="30">
        <f>SUM(I8-N8-O8)</f>
        <v>0</v>
      </c>
      <c r="Q8" s="30">
        <f>AVERAGE(N8:O8)</f>
        <v>0</v>
      </c>
      <c r="R8" s="34">
        <f>L8-Q8</f>
        <v>0</v>
      </c>
    </row>
    <row r="9" spans="1:18" s="32" customFormat="1" ht="36.75" customHeight="1" x14ac:dyDescent="0.3">
      <c r="A9" s="20" t="s">
        <v>172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4"/>
      <c r="O9" s="24"/>
      <c r="P9" s="7"/>
      <c r="Q9" s="7"/>
      <c r="R9" s="1"/>
    </row>
    <row r="10" spans="1:18" ht="19.8" x14ac:dyDescent="0.3">
      <c r="A10" s="4"/>
      <c r="B10" s="4"/>
      <c r="C10" s="42" t="s">
        <v>9</v>
      </c>
      <c r="D10" s="42"/>
      <c r="E10" s="42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2.25" customHeight="1" x14ac:dyDescent="0.3">
      <c r="A11" s="40" t="s">
        <v>267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</row>
  </sheetData>
  <sortState ref="A4:C8">
    <sortCondition ref="A3"/>
  </sortState>
  <mergeCells count="5">
    <mergeCell ref="A11:R11"/>
    <mergeCell ref="A1:M2"/>
    <mergeCell ref="N2:P2"/>
    <mergeCell ref="Q2:R2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7" zoomScaleNormal="100" workbookViewId="0">
      <selection activeCell="M12" sqref="M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241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6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0" customHeight="1" x14ac:dyDescent="0.3">
      <c r="A4" s="2">
        <v>1</v>
      </c>
      <c r="B4" s="2" t="s">
        <v>104</v>
      </c>
      <c r="C4" s="2" t="s">
        <v>54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2" si="0">RANK(L4,$L$4:$L$12)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16" t="s">
        <v>95</v>
      </c>
      <c r="C5" s="16" t="s">
        <v>63</v>
      </c>
      <c r="D5" s="2"/>
      <c r="E5" s="2"/>
      <c r="F5" s="2"/>
      <c r="G5" s="2"/>
      <c r="H5" s="2"/>
      <c r="I5" s="2">
        <f t="shared" ref="I5:I8" si="1">SUM(D5:H5)</f>
        <v>0</v>
      </c>
      <c r="J5" s="2">
        <f t="shared" ref="J5:J8" si="2">SUM(P5/3)</f>
        <v>0</v>
      </c>
      <c r="K5" s="2"/>
      <c r="L5" s="2">
        <f t="shared" ref="L5:L8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30" customHeight="1" x14ac:dyDescent="0.3">
      <c r="A6" s="2">
        <v>3</v>
      </c>
      <c r="B6" s="2" t="s">
        <v>105</v>
      </c>
      <c r="C6" s="2" t="s">
        <v>99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 x14ac:dyDescent="0.3">
      <c r="A7" s="2">
        <v>4</v>
      </c>
      <c r="B7" s="2" t="s">
        <v>181</v>
      </c>
      <c r="C7" s="2" t="s">
        <v>41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3">
      <c r="A8" s="2">
        <v>5</v>
      </c>
      <c r="B8" s="2" t="s">
        <v>180</v>
      </c>
      <c r="C8" s="2" t="s">
        <v>41</v>
      </c>
      <c r="D8" s="2"/>
      <c r="E8" s="2"/>
      <c r="F8" s="2"/>
      <c r="G8" s="2"/>
      <c r="H8" s="2"/>
      <c r="I8" s="2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:N12" si="6">MAX(D8:H8)</f>
        <v>0</v>
      </c>
      <c r="O8" s="3">
        <f t="shared" ref="O8:O12" si="7">MIN(D8:H8)</f>
        <v>0</v>
      </c>
      <c r="P8" s="7">
        <f t="shared" ref="P8:P12" si="8">SUM(I8-N8-O8)</f>
        <v>0</v>
      </c>
      <c r="Q8" s="7">
        <f t="shared" si="4"/>
        <v>0</v>
      </c>
      <c r="R8" s="10">
        <f t="shared" si="5"/>
        <v>0</v>
      </c>
    </row>
    <row r="9" spans="1:18" ht="30" customHeight="1" x14ac:dyDescent="0.3">
      <c r="A9" s="2">
        <v>6</v>
      </c>
      <c r="B9" s="2" t="s">
        <v>182</v>
      </c>
      <c r="C9" s="2" t="s">
        <v>63</v>
      </c>
      <c r="D9" s="2"/>
      <c r="E9" s="2"/>
      <c r="F9" s="2"/>
      <c r="G9" s="2"/>
      <c r="H9" s="2"/>
      <c r="I9" s="2">
        <f t="shared" ref="I9:I12" si="9">SUM(D9:H9)</f>
        <v>0</v>
      </c>
      <c r="J9" s="2">
        <f t="shared" ref="J9:J12" si="10">SUM(P9/3)</f>
        <v>0</v>
      </c>
      <c r="K9" s="2"/>
      <c r="L9" s="2">
        <f t="shared" ref="L9:L12" si="11">SUM(J9:K9)</f>
        <v>0</v>
      </c>
      <c r="M9" s="2">
        <f t="shared" si="0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ref="Q9:Q12" si="12">AVERAGE(N9:O9)</f>
        <v>0</v>
      </c>
      <c r="R9" s="9">
        <f t="shared" ref="R9:R12" si="13">L9-Q9</f>
        <v>0</v>
      </c>
    </row>
    <row r="10" spans="1:18" ht="30" customHeight="1" x14ac:dyDescent="0.3">
      <c r="A10" s="2">
        <v>7</v>
      </c>
      <c r="B10" s="2" t="s">
        <v>183</v>
      </c>
      <c r="C10" s="2" t="s">
        <v>41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12"/>
        <v>0</v>
      </c>
      <c r="R10" s="9">
        <f t="shared" si="13"/>
        <v>0</v>
      </c>
    </row>
    <row r="11" spans="1:18" ht="30" customHeight="1" x14ac:dyDescent="0.3">
      <c r="A11" s="2">
        <v>8</v>
      </c>
      <c r="B11" s="2" t="s">
        <v>103</v>
      </c>
      <c r="C11" s="2" t="s">
        <v>54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0"/>
        <v>1</v>
      </c>
      <c r="N11" s="3">
        <f t="shared" si="6"/>
        <v>0</v>
      </c>
      <c r="O11" s="3">
        <f t="shared" si="7"/>
        <v>0</v>
      </c>
      <c r="P11" s="7">
        <f t="shared" si="8"/>
        <v>0</v>
      </c>
      <c r="Q11" s="7">
        <f t="shared" si="12"/>
        <v>0</v>
      </c>
      <c r="R11" s="9">
        <f t="shared" si="13"/>
        <v>0</v>
      </c>
    </row>
    <row r="12" spans="1:18" ht="30" customHeight="1" x14ac:dyDescent="0.3">
      <c r="A12" s="2">
        <v>9</v>
      </c>
      <c r="B12" s="2" t="s">
        <v>96</v>
      </c>
      <c r="C12" s="2" t="s">
        <v>63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0"/>
        <v>1</v>
      </c>
      <c r="N12" s="3">
        <f t="shared" si="6"/>
        <v>0</v>
      </c>
      <c r="O12" s="3">
        <f t="shared" si="7"/>
        <v>0</v>
      </c>
      <c r="P12" s="7">
        <f t="shared" si="8"/>
        <v>0</v>
      </c>
      <c r="Q12" s="7">
        <f t="shared" si="12"/>
        <v>0</v>
      </c>
      <c r="R12" s="10">
        <f t="shared" si="13"/>
        <v>0</v>
      </c>
    </row>
    <row r="13" spans="1:18" ht="30" customHeight="1" x14ac:dyDescent="0.3">
      <c r="A13" s="20" t="s">
        <v>189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4"/>
      <c r="O13" s="24"/>
    </row>
    <row r="14" spans="1:18" ht="30" customHeight="1" x14ac:dyDescent="0.3">
      <c r="A14" s="4"/>
      <c r="B14" s="4"/>
      <c r="C14" s="21" t="s">
        <v>9</v>
      </c>
      <c r="D14" s="21"/>
      <c r="E14" s="21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37.5" customHeight="1" x14ac:dyDescent="0.3">
      <c r="A15" s="40" t="s">
        <v>267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</row>
    <row r="16" spans="1:18" ht="12.75" customHeight="1" x14ac:dyDescent="0.3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</row>
    <row r="17" ht="16.2" customHeight="1" x14ac:dyDescent="0.3"/>
  </sheetData>
  <sortState ref="A4:C12">
    <sortCondition ref="A3"/>
  </sortState>
  <mergeCells count="4">
    <mergeCell ref="A15:R16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zoomScale="110" zoomScaleNormal="110" workbookViewId="0">
      <selection activeCell="M9" sqref="M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242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25.95" customHeight="1" x14ac:dyDescent="0.3">
      <c r="A4" s="2">
        <v>1</v>
      </c>
      <c r="B4" s="2" t="s">
        <v>184</v>
      </c>
      <c r="C4" s="2" t="s">
        <v>41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5.95" customHeight="1" x14ac:dyDescent="0.3">
      <c r="A5" s="2">
        <v>2</v>
      </c>
      <c r="B5" s="2" t="s">
        <v>127</v>
      </c>
      <c r="C5" s="2" t="s">
        <v>41</v>
      </c>
      <c r="D5" s="2"/>
      <c r="E5" s="2"/>
      <c r="F5" s="2"/>
      <c r="G5" s="2"/>
      <c r="H5" s="2"/>
      <c r="I5" s="2">
        <f t="shared" ref="I5:I7" si="1">SUM(D5:H5)</f>
        <v>0</v>
      </c>
      <c r="J5" s="2">
        <f t="shared" ref="J5:J7" si="2">SUM(P5/3)</f>
        <v>0</v>
      </c>
      <c r="K5" s="2"/>
      <c r="L5" s="2">
        <f t="shared" ref="L5:L7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25.95" customHeight="1" x14ac:dyDescent="0.3">
      <c r="A6" s="2">
        <v>3</v>
      </c>
      <c r="B6" s="2" t="s">
        <v>98</v>
      </c>
      <c r="C6" s="2" t="s">
        <v>99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25.95" customHeight="1" x14ac:dyDescent="0.3">
      <c r="A7" s="2">
        <v>4</v>
      </c>
      <c r="B7" s="2" t="s">
        <v>97</v>
      </c>
      <c r="C7" s="2" t="s">
        <v>41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25.95" customHeight="1" x14ac:dyDescent="0.3">
      <c r="A8" s="2">
        <v>5</v>
      </c>
      <c r="B8" s="2" t="s">
        <v>185</v>
      </c>
      <c r="C8" s="2" t="s">
        <v>109</v>
      </c>
      <c r="D8" s="2"/>
      <c r="E8" s="2"/>
      <c r="F8" s="2"/>
      <c r="G8" s="2"/>
      <c r="H8" s="2"/>
      <c r="I8" s="2">
        <f t="shared" ref="I8:I9" si="6">SUM(D8:H8)</f>
        <v>0</v>
      </c>
      <c r="J8" s="2">
        <f t="shared" ref="J8:J9" si="7">SUM(P8/3)</f>
        <v>0</v>
      </c>
      <c r="K8" s="2"/>
      <c r="L8" s="2">
        <f t="shared" ref="L8:L9" si="8">SUM(J8:K8)</f>
        <v>0</v>
      </c>
      <c r="M8" s="2">
        <f t="shared" si="0"/>
        <v>1</v>
      </c>
      <c r="N8" s="3">
        <f t="shared" ref="N8:N9" si="9">MAX(D8:H8)</f>
        <v>0</v>
      </c>
      <c r="O8" s="3">
        <f t="shared" ref="O8:O9" si="10">MIN(D8:H8)</f>
        <v>0</v>
      </c>
      <c r="P8" s="7">
        <f t="shared" ref="P8:P9" si="11">SUM(I8-N8-O8)</f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25.95" customHeight="1" x14ac:dyDescent="0.3">
      <c r="A9" s="2">
        <v>6</v>
      </c>
      <c r="B9" s="2" t="s">
        <v>108</v>
      </c>
      <c r="C9" s="2" t="s">
        <v>109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25.95" customHeight="1" x14ac:dyDescent="0.3">
      <c r="A10" s="46" t="s">
        <v>192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</row>
    <row r="11" spans="1:18" ht="25.95" customHeight="1" x14ac:dyDescent="0.3">
      <c r="A11" s="4"/>
      <c r="B11" s="4"/>
      <c r="C11" s="42" t="s">
        <v>9</v>
      </c>
      <c r="D11" s="42"/>
      <c r="E11" s="42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25.95" customHeight="1" x14ac:dyDescent="0.3">
      <c r="A12" s="40" t="s">
        <v>267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</row>
    <row r="13" spans="1:18" ht="25.95" customHeight="1" x14ac:dyDescent="0.3">
      <c r="A13" s="4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</row>
    <row r="14" spans="1:18" ht="25.9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3"/>
      <c r="O14" s="3"/>
      <c r="R14" s="9"/>
    </row>
    <row r="15" spans="1:18" ht="25.95" customHeight="1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3"/>
      <c r="O15" s="3"/>
      <c r="R15" s="9"/>
    </row>
    <row r="16" spans="1:18" ht="25.95" customHeight="1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3"/>
      <c r="O16" s="3"/>
      <c r="R16" s="9"/>
    </row>
    <row r="17" ht="37.5" customHeight="1" x14ac:dyDescent="0.3"/>
    <row r="18" ht="36.9" customHeight="1" x14ac:dyDescent="0.3"/>
    <row r="19" ht="16.2" customHeight="1" x14ac:dyDescent="0.3"/>
  </sheetData>
  <sortState ref="A4:C9">
    <sortCondition ref="A3"/>
  </sortState>
  <mergeCells count="6">
    <mergeCell ref="A12:R13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7" zoomScale="90" zoomScaleNormal="90" workbookViewId="0">
      <selection activeCell="M12" sqref="M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243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6" t="s">
        <v>272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187</v>
      </c>
      <c r="C4" s="2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2" si="0">RANK(L4,$L$4:$L$12)</f>
        <v>1</v>
      </c>
      <c r="N4" s="3">
        <f t="shared" ref="N4:N7" si="1">MAX(D4:H4)</f>
        <v>0</v>
      </c>
      <c r="O4" s="3">
        <f t="shared" ref="O4:O7" si="2">MIN(D4:H4)</f>
        <v>0</v>
      </c>
      <c r="P4" s="7">
        <f t="shared" ref="P4:P7" si="3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11</v>
      </c>
      <c r="C5" s="2" t="s">
        <v>10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2" t="s">
        <v>68</v>
      </c>
      <c r="C6" s="2" t="s">
        <v>67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2" t="s">
        <v>30</v>
      </c>
      <c r="C7" s="2" t="s">
        <v>31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2" t="s">
        <v>186</v>
      </c>
      <c r="C8" s="2" t="s">
        <v>31</v>
      </c>
      <c r="D8" s="2"/>
      <c r="E8" s="2"/>
      <c r="F8" s="2"/>
      <c r="G8" s="2"/>
      <c r="H8" s="2"/>
      <c r="I8" s="2">
        <f t="shared" ref="I8:I12" si="9">SUM(D8:H8)</f>
        <v>0</v>
      </c>
      <c r="J8" s="2">
        <f t="shared" ref="J8:J12" si="10">SUM(P8/3)</f>
        <v>0</v>
      </c>
      <c r="K8" s="2"/>
      <c r="L8" s="2">
        <f t="shared" ref="L8:L12" si="11">SUM(J8:K8)</f>
        <v>0</v>
      </c>
      <c r="M8" s="2">
        <f t="shared" si="0"/>
        <v>1</v>
      </c>
      <c r="N8" s="3">
        <f t="shared" ref="N8:N12" si="12">MAX(D8:H8)</f>
        <v>0</v>
      </c>
      <c r="O8" s="3">
        <f t="shared" ref="O8:O12" si="13">MIN(D8:H8)</f>
        <v>0</v>
      </c>
      <c r="P8" s="7">
        <f t="shared" ref="P8:P12" si="14">SUM(I8-N8-O8)</f>
        <v>0</v>
      </c>
      <c r="Q8" s="7">
        <f t="shared" ref="Q8:Q12" si="15">AVERAGE(N8:O8)</f>
        <v>0</v>
      </c>
      <c r="R8" s="9">
        <f t="shared" ref="R8:R12" si="16">L8-Q8</f>
        <v>0</v>
      </c>
    </row>
    <row r="9" spans="1:18" ht="36.9" customHeight="1" x14ac:dyDescent="0.3">
      <c r="A9" s="2">
        <v>6</v>
      </c>
      <c r="B9" s="2" t="s">
        <v>49</v>
      </c>
      <c r="C9" s="2" t="s">
        <v>50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2"/>
        <v>0</v>
      </c>
      <c r="O9" s="3">
        <f t="shared" si="13"/>
        <v>0</v>
      </c>
      <c r="P9" s="7">
        <f t="shared" si="14"/>
        <v>0</v>
      </c>
      <c r="Q9" s="7">
        <f t="shared" si="15"/>
        <v>0</v>
      </c>
      <c r="R9" s="9">
        <f t="shared" si="16"/>
        <v>0</v>
      </c>
    </row>
    <row r="10" spans="1:18" ht="36.75" customHeight="1" x14ac:dyDescent="0.3">
      <c r="A10" s="2">
        <v>7</v>
      </c>
      <c r="B10" s="2" t="s">
        <v>48</v>
      </c>
      <c r="C10" s="2" t="s">
        <v>13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si="12"/>
        <v>0</v>
      </c>
      <c r="O10" s="3">
        <f t="shared" si="13"/>
        <v>0</v>
      </c>
      <c r="P10" s="7">
        <f t="shared" si="14"/>
        <v>0</v>
      </c>
      <c r="Q10" s="7">
        <f t="shared" si="15"/>
        <v>0</v>
      </c>
      <c r="R10" s="9">
        <f t="shared" si="16"/>
        <v>0</v>
      </c>
    </row>
    <row r="11" spans="1:18" ht="36.75" customHeight="1" x14ac:dyDescent="0.3">
      <c r="A11" s="2">
        <v>8</v>
      </c>
      <c r="B11" s="2" t="s">
        <v>72</v>
      </c>
      <c r="C11" s="2" t="s">
        <v>10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0"/>
        <v>1</v>
      </c>
      <c r="N11" s="3">
        <f t="shared" si="12"/>
        <v>0</v>
      </c>
      <c r="O11" s="3">
        <f t="shared" si="13"/>
        <v>0</v>
      </c>
      <c r="P11" s="7">
        <f t="shared" si="14"/>
        <v>0</v>
      </c>
      <c r="Q11" s="7">
        <f t="shared" si="15"/>
        <v>0</v>
      </c>
      <c r="R11" s="9">
        <f t="shared" si="16"/>
        <v>0</v>
      </c>
    </row>
    <row r="12" spans="1:18" ht="36.75" customHeight="1" x14ac:dyDescent="0.3">
      <c r="A12" s="2">
        <v>9</v>
      </c>
      <c r="B12" s="2" t="s">
        <v>32</v>
      </c>
      <c r="C12" s="2" t="s">
        <v>13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0"/>
        <v>1</v>
      </c>
      <c r="N12" s="3">
        <f t="shared" si="12"/>
        <v>0</v>
      </c>
      <c r="O12" s="3">
        <f t="shared" si="13"/>
        <v>0</v>
      </c>
      <c r="P12" s="7">
        <f t="shared" si="14"/>
        <v>0</v>
      </c>
      <c r="Q12" s="7">
        <f t="shared" si="15"/>
        <v>0</v>
      </c>
      <c r="R12" s="9">
        <f t="shared" si="16"/>
        <v>0</v>
      </c>
    </row>
    <row r="13" spans="1:18" ht="36.75" customHeight="1" x14ac:dyDescent="0.3">
      <c r="A13" s="46" t="s">
        <v>189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7"/>
      <c r="O13" s="47"/>
    </row>
    <row r="14" spans="1:18" ht="19.8" x14ac:dyDescent="0.3">
      <c r="A14" s="4"/>
      <c r="B14" s="4"/>
      <c r="C14" s="42" t="s">
        <v>9</v>
      </c>
      <c r="D14" s="42"/>
      <c r="E14" s="42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x14ac:dyDescent="0.3">
      <c r="A15" s="40" t="s">
        <v>267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</row>
    <row r="16" spans="1:18" x14ac:dyDescent="0.3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</row>
  </sheetData>
  <sortState ref="A4:C12">
    <sortCondition ref="A3"/>
  </sortState>
  <mergeCells count="6">
    <mergeCell ref="A15:R16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110" zoomScaleNormal="110" workbookViewId="0">
      <selection activeCell="M7" sqref="M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244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148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156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114</v>
      </c>
      <c r="C4" s="2" t="s">
        <v>115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188</v>
      </c>
      <c r="C5" s="2" t="s">
        <v>13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">
        <v>3</v>
      </c>
      <c r="B6" s="2" t="s">
        <v>118</v>
      </c>
      <c r="C6" s="2" t="s">
        <v>10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10">
        <f>L6-Q6</f>
        <v>0</v>
      </c>
    </row>
    <row r="7" spans="1:18" ht="36.9" customHeight="1" x14ac:dyDescent="0.3">
      <c r="A7" s="2">
        <v>4</v>
      </c>
      <c r="B7" s="2" t="s">
        <v>116</v>
      </c>
      <c r="C7" s="2" t="s">
        <v>13</v>
      </c>
      <c r="D7" s="2"/>
      <c r="E7" s="2"/>
      <c r="F7" s="2"/>
      <c r="G7" s="2"/>
      <c r="H7" s="2"/>
      <c r="I7" s="2">
        <f t="shared" ref="I7" si="5">SUM(D7:H7)</f>
        <v>0</v>
      </c>
      <c r="J7" s="2">
        <f t="shared" ref="J7" si="6">SUM(P7/3)</f>
        <v>0</v>
      </c>
      <c r="K7" s="2"/>
      <c r="L7" s="2">
        <f t="shared" ref="L7" si="7">SUM(J7:K7)</f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ref="Q7" si="8">AVERAGE(N7:O7)</f>
        <v>0</v>
      </c>
      <c r="R7" s="9">
        <f t="shared" ref="R7" si="9">L7-Q7</f>
        <v>0</v>
      </c>
    </row>
    <row r="8" spans="1:18" ht="32.25" customHeight="1" x14ac:dyDescent="0.3">
      <c r="A8" s="20" t="s">
        <v>193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4"/>
      <c r="O8" s="24"/>
    </row>
    <row r="9" spans="1:18" ht="19.8" x14ac:dyDescent="0.3">
      <c r="A9" s="4"/>
      <c r="B9" s="4"/>
      <c r="C9" s="21" t="s">
        <v>9</v>
      </c>
      <c r="D9" s="21"/>
      <c r="E9" s="21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6" customHeight="1" x14ac:dyDescent="0.3">
      <c r="A10" s="40" t="s">
        <v>267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</row>
  </sheetData>
  <sortState ref="A4:C7">
    <sortCondition ref="A3"/>
  </sortState>
  <mergeCells count="4">
    <mergeCell ref="A10:R10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4" zoomScale="110" zoomScaleNormal="110" workbookViewId="0">
      <selection activeCell="M8" sqref="M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245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194</v>
      </c>
      <c r="C4" s="2" t="s">
        <v>137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138</v>
      </c>
      <c r="C5" s="2" t="s">
        <v>109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6.9" customHeight="1" x14ac:dyDescent="0.3">
      <c r="A6" s="2">
        <v>3</v>
      </c>
      <c r="B6" s="2" t="s">
        <v>195</v>
      </c>
      <c r="C6" s="2" t="s">
        <v>26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 x14ac:dyDescent="0.3">
      <c r="A7" s="2">
        <v>4</v>
      </c>
      <c r="B7" s="2" t="s">
        <v>43</v>
      </c>
      <c r="C7" s="2" t="s">
        <v>41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6.9" customHeight="1" x14ac:dyDescent="0.3">
      <c r="A8" s="2">
        <v>5</v>
      </c>
      <c r="B8" s="2" t="s">
        <v>44</v>
      </c>
      <c r="C8" s="2" t="s">
        <v>41</v>
      </c>
      <c r="D8" s="2"/>
      <c r="E8" s="2"/>
      <c r="F8" s="2"/>
      <c r="G8" s="2"/>
      <c r="H8" s="2"/>
      <c r="I8" s="2">
        <f t="shared" ref="I8" si="5">SUM(D8:H8)</f>
        <v>0</v>
      </c>
      <c r="J8" s="2">
        <f t="shared" ref="J8" si="6">SUM(P8/3)</f>
        <v>0</v>
      </c>
      <c r="K8" s="2"/>
      <c r="L8" s="2">
        <f t="shared" ref="L8" si="7">SUM(J8:K8)</f>
        <v>0</v>
      </c>
      <c r="M8" s="2">
        <f>RANK(L8,$L$4:$L$8)</f>
        <v>1</v>
      </c>
      <c r="N8" s="3">
        <f t="shared" ref="N8" si="8">MAX(D8:H8)</f>
        <v>0</v>
      </c>
      <c r="O8" s="3">
        <f t="shared" ref="O8" si="9">MIN(D8:H8)</f>
        <v>0</v>
      </c>
      <c r="P8" s="7">
        <f t="shared" ref="P8" si="10">SUM(I8-N8-O8)</f>
        <v>0</v>
      </c>
      <c r="Q8" s="7">
        <f t="shared" ref="Q8" si="11">AVERAGE(N8:O8)</f>
        <v>0</v>
      </c>
      <c r="R8" s="9">
        <f t="shared" ref="R8" si="12">L8-Q8</f>
        <v>0</v>
      </c>
    </row>
    <row r="9" spans="1:18" ht="28.5" customHeight="1" x14ac:dyDescent="0.3">
      <c r="A9" s="46" t="s">
        <v>172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7"/>
      <c r="O9" s="47"/>
    </row>
    <row r="10" spans="1:18" ht="36.9" customHeight="1" x14ac:dyDescent="0.3">
      <c r="A10" s="4"/>
      <c r="B10" s="4"/>
      <c r="C10" s="42" t="s">
        <v>9</v>
      </c>
      <c r="D10" s="42"/>
      <c r="E10" s="42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6.9" customHeight="1" x14ac:dyDescent="0.3">
      <c r="A11" s="40" t="s">
        <v>267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</row>
    <row r="12" spans="1:18" ht="12.75" customHeight="1" x14ac:dyDescent="0.3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</row>
    <row r="14" spans="1:18" ht="36.9" customHeight="1" x14ac:dyDescent="0.3"/>
    <row r="15" spans="1:18" ht="16.2" customHeight="1" x14ac:dyDescent="0.3"/>
  </sheetData>
  <sortState ref="A4:C8">
    <sortCondition ref="A3"/>
  </sortState>
  <mergeCells count="6">
    <mergeCell ref="A11:R12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opLeftCell="A7" zoomScale="110" zoomScaleNormal="110" workbookViewId="0">
      <selection activeCell="M10" sqref="M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246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112</v>
      </c>
      <c r="C4" s="2" t="s">
        <v>41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0" si="0">RANK(L4,$L$7:$L$10)</f>
        <v>1</v>
      </c>
      <c r="N4" s="3">
        <f t="shared" ref="N4:N10" si="1">MAX(D4:H4)</f>
        <v>0</v>
      </c>
      <c r="O4" s="3">
        <f t="shared" ref="O4:O10" si="2">MIN(D4:H4)</f>
        <v>0</v>
      </c>
      <c r="P4" s="7">
        <f t="shared" ref="P4:P10" si="3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110</v>
      </c>
      <c r="C5" s="2" t="s">
        <v>109</v>
      </c>
      <c r="D5" s="2"/>
      <c r="E5" s="2"/>
      <c r="F5" s="2"/>
      <c r="G5" s="2"/>
      <c r="H5" s="2"/>
      <c r="I5" s="2">
        <f t="shared" ref="I5:I6" si="4">SUM(D5:H5)</f>
        <v>0</v>
      </c>
      <c r="J5" s="2">
        <f t="shared" ref="J5:J6" si="5">SUM(P5/3)</f>
        <v>0</v>
      </c>
      <c r="K5" s="2"/>
      <c r="L5" s="2">
        <f t="shared" ref="L5:L6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</row>
    <row r="6" spans="1:18" ht="36.9" customHeight="1" x14ac:dyDescent="0.3">
      <c r="A6" s="2">
        <v>3</v>
      </c>
      <c r="B6" s="2" t="s">
        <v>102</v>
      </c>
      <c r="C6" s="2" t="s">
        <v>41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75" customHeight="1" x14ac:dyDescent="0.3">
      <c r="A7" s="2">
        <v>4</v>
      </c>
      <c r="B7" s="2" t="s">
        <v>111</v>
      </c>
      <c r="C7" s="2" t="s">
        <v>109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6.75" customHeight="1" x14ac:dyDescent="0.3">
      <c r="A8" s="2">
        <v>5</v>
      </c>
      <c r="B8" s="2" t="s">
        <v>198</v>
      </c>
      <c r="C8" s="2" t="s">
        <v>26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6.75" customHeight="1" x14ac:dyDescent="0.3">
      <c r="A9" s="2">
        <v>6</v>
      </c>
      <c r="B9" s="2" t="s">
        <v>113</v>
      </c>
      <c r="C9" s="2" t="s">
        <v>41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6.75" customHeight="1" x14ac:dyDescent="0.3">
      <c r="A10" s="2">
        <v>7</v>
      </c>
      <c r="B10" s="2" t="s">
        <v>197</v>
      </c>
      <c r="C10" s="2" t="s">
        <v>26</v>
      </c>
      <c r="D10" s="2"/>
      <c r="E10" s="2"/>
      <c r="F10" s="2"/>
      <c r="G10" s="2"/>
      <c r="H10" s="2"/>
      <c r="I10" s="2">
        <f t="shared" ref="I10" si="14">SUM(D10:H10)</f>
        <v>0</v>
      </c>
      <c r="J10" s="2">
        <f t="shared" ref="J10" si="15">SUM(P10/3)</f>
        <v>0</v>
      </c>
      <c r="K10" s="2"/>
      <c r="L10" s="2">
        <f t="shared" ref="L10" si="16"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 t="shared" ref="Q10" si="17">AVERAGE(N10:O10)</f>
        <v>0</v>
      </c>
      <c r="R10" s="9">
        <f t="shared" ref="R10" si="18">L10-Q10</f>
        <v>0</v>
      </c>
    </row>
    <row r="11" spans="1:18" ht="19.8" x14ac:dyDescent="0.3">
      <c r="A11" s="46" t="s">
        <v>230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7"/>
    </row>
    <row r="12" spans="1:18" ht="19.8" x14ac:dyDescent="0.3">
      <c r="A12" s="4"/>
      <c r="B12" s="4"/>
      <c r="C12" s="42" t="s">
        <v>9</v>
      </c>
      <c r="D12" s="42"/>
      <c r="E12" s="42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33" customHeight="1" x14ac:dyDescent="0.3">
      <c r="A13" s="40" t="s">
        <v>267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</row>
  </sheetData>
  <sortState ref="A4:C10">
    <sortCondition ref="A3"/>
  </sortState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110" zoomScaleNormal="110" workbookViewId="0">
      <selection activeCell="A7" sqref="A7:O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247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18" t="s">
        <v>1</v>
      </c>
      <c r="B3" s="18" t="s">
        <v>2</v>
      </c>
      <c r="C3" s="18" t="s">
        <v>3</v>
      </c>
      <c r="D3" s="18" t="s">
        <v>4</v>
      </c>
      <c r="E3" s="18" t="s">
        <v>5</v>
      </c>
      <c r="F3" s="18" t="s">
        <v>6</v>
      </c>
      <c r="G3" s="18" t="s">
        <v>7</v>
      </c>
      <c r="H3" s="18" t="s">
        <v>8</v>
      </c>
      <c r="I3" s="5" t="s">
        <v>23</v>
      </c>
      <c r="J3" s="5" t="s">
        <v>155</v>
      </c>
      <c r="K3" s="5" t="s">
        <v>14</v>
      </c>
      <c r="L3" s="5" t="s">
        <v>16</v>
      </c>
      <c r="M3" s="18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18">
        <v>1</v>
      </c>
      <c r="B4" s="2" t="s">
        <v>112</v>
      </c>
      <c r="C4" s="2" t="s">
        <v>41</v>
      </c>
      <c r="D4" s="18"/>
      <c r="E4" s="18"/>
      <c r="F4" s="18"/>
      <c r="G4" s="18"/>
      <c r="H4" s="18"/>
      <c r="I4" s="18">
        <f>SUM(D4:H4)</f>
        <v>0</v>
      </c>
      <c r="J4" s="18">
        <f>SUM(P4/3)</f>
        <v>0</v>
      </c>
      <c r="K4" s="18"/>
      <c r="L4" s="18">
        <f>SUM(J4:K4)</f>
        <v>0</v>
      </c>
      <c r="M4" s="18">
        <f>RANK(L4,$L$4:$L$6)</f>
        <v>1</v>
      </c>
      <c r="N4" s="3">
        <f t="shared" ref="N4:N6" si="0">MAX(D4:H4)</f>
        <v>0</v>
      </c>
      <c r="O4" s="3">
        <f t="shared" ref="O4:O6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18">
        <v>2</v>
      </c>
      <c r="B5" s="2" t="s">
        <v>119</v>
      </c>
      <c r="C5" s="2" t="s">
        <v>120</v>
      </c>
      <c r="D5" s="18"/>
      <c r="E5" s="18"/>
      <c r="F5" s="18"/>
      <c r="G5" s="18"/>
      <c r="H5" s="18"/>
      <c r="I5" s="18">
        <f t="shared" ref="I5:I6" si="3">SUM(D5:H5)</f>
        <v>0</v>
      </c>
      <c r="J5" s="18">
        <f t="shared" ref="J5:J6" si="4">SUM(P5/3)</f>
        <v>0</v>
      </c>
      <c r="K5" s="18"/>
      <c r="L5" s="18">
        <f t="shared" ref="L5:L6" si="5">SUM(J5:K5)</f>
        <v>0</v>
      </c>
      <c r="M5" s="18">
        <f>RANK(L5,$L$4:$L$6)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18" ht="36.9" customHeight="1" x14ac:dyDescent="0.3">
      <c r="A6" s="35">
        <v>3</v>
      </c>
      <c r="B6" s="27" t="s">
        <v>100</v>
      </c>
      <c r="C6" s="27" t="s">
        <v>41</v>
      </c>
      <c r="D6" s="35"/>
      <c r="E6" s="35"/>
      <c r="F6" s="35"/>
      <c r="G6" s="35"/>
      <c r="H6" s="35"/>
      <c r="I6" s="35">
        <f t="shared" si="3"/>
        <v>0</v>
      </c>
      <c r="J6" s="35">
        <f t="shared" si="4"/>
        <v>0</v>
      </c>
      <c r="K6" s="35"/>
      <c r="L6" s="35">
        <f t="shared" si="5"/>
        <v>0</v>
      </c>
      <c r="M6" s="35">
        <f>RANK(L6,$L$4:$L$6)</f>
        <v>1</v>
      </c>
      <c r="N6" s="33">
        <f t="shared" si="0"/>
        <v>0</v>
      </c>
      <c r="O6" s="26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</row>
    <row r="7" spans="1:18" ht="36.9" customHeight="1" x14ac:dyDescent="0.3">
      <c r="A7" s="51" t="s">
        <v>190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47"/>
      <c r="O7" s="47"/>
    </row>
    <row r="8" spans="1:18" ht="27" customHeight="1" x14ac:dyDescent="0.3">
      <c r="A8" s="4"/>
      <c r="B8" s="4"/>
      <c r="C8" s="42" t="s">
        <v>9</v>
      </c>
      <c r="D8" s="42"/>
      <c r="E8" s="42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36.9" customHeight="1" x14ac:dyDescent="0.3">
      <c r="A9" s="40" t="s">
        <v>267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</row>
    <row r="10" spans="1:18" ht="5.25" customHeight="1" x14ac:dyDescent="0.3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</row>
    <row r="11" spans="1:18" ht="36.9" customHeight="1" x14ac:dyDescent="0.3">
      <c r="A11" s="36"/>
      <c r="B11" s="26"/>
      <c r="C11" s="2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26"/>
      <c r="O11" s="26"/>
      <c r="P11" s="30"/>
      <c r="Q11" s="30"/>
      <c r="R11" s="31"/>
    </row>
    <row r="13" spans="1:18" ht="36.9" customHeight="1" x14ac:dyDescent="0.3"/>
    <row r="14" spans="1:18" ht="16.2" customHeight="1" x14ac:dyDescent="0.3"/>
  </sheetData>
  <sortState ref="A4:C6">
    <sortCondition ref="A3"/>
  </sortState>
  <mergeCells count="6">
    <mergeCell ref="A9:R10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="110" zoomScaleNormal="110" workbookViewId="0">
      <selection activeCell="M6" sqref="M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4" t="s">
        <v>257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8" ht="24.6" customHeight="1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4" t="s">
        <v>153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75</v>
      </c>
      <c r="C4" s="2" t="s">
        <v>74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199</v>
      </c>
      <c r="C5" s="2" t="s">
        <v>74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 x14ac:dyDescent="0.3">
      <c r="A6" s="2">
        <v>3</v>
      </c>
      <c r="B6" s="2" t="s">
        <v>76</v>
      </c>
      <c r="C6" s="2" t="s">
        <v>13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 x14ac:dyDescent="0.3">
      <c r="A7" s="46" t="s">
        <v>154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7"/>
      <c r="O7" s="47"/>
    </row>
    <row r="8" spans="1:18" ht="36.9" customHeight="1" x14ac:dyDescent="0.3">
      <c r="A8" s="4"/>
      <c r="B8" s="4"/>
      <c r="C8" s="42" t="s">
        <v>9</v>
      </c>
      <c r="D8" s="42"/>
      <c r="E8" s="42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42" customHeight="1" x14ac:dyDescent="0.3">
      <c r="A9" s="40" t="s">
        <v>267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A7" zoomScaleNormal="100" workbookViewId="0">
      <selection activeCell="M11" sqref="M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4" t="s">
        <v>258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8" ht="24.6" customHeight="1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6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73</v>
      </c>
      <c r="C4" s="2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 t="shared" ref="N4:N11" si="1">MAX(D4:H4)</f>
        <v>0</v>
      </c>
      <c r="O4" s="3">
        <f t="shared" ref="O4:O11" si="2">MIN(D4:H4)</f>
        <v>0</v>
      </c>
      <c r="P4" s="7">
        <f t="shared" ref="P4:P11" si="3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49</v>
      </c>
      <c r="C5" s="2" t="s">
        <v>50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6.9" customHeight="1" x14ac:dyDescent="0.3">
      <c r="A6" s="2">
        <v>3</v>
      </c>
      <c r="B6" s="2" t="s">
        <v>200</v>
      </c>
      <c r="C6" s="2" t="s">
        <v>34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10">
        <f>L6-Q6</f>
        <v>0</v>
      </c>
    </row>
    <row r="7" spans="1:18" ht="36.75" customHeight="1" x14ac:dyDescent="0.3">
      <c r="A7" s="2">
        <v>4</v>
      </c>
      <c r="B7" s="2" t="s">
        <v>69</v>
      </c>
      <c r="C7" s="2" t="s">
        <v>67</v>
      </c>
      <c r="D7" s="2"/>
      <c r="E7" s="2"/>
      <c r="F7" s="2"/>
      <c r="G7" s="2"/>
      <c r="H7" s="2"/>
      <c r="I7" s="2">
        <f t="shared" ref="I7" si="9">SUM(D7:H7)</f>
        <v>0</v>
      </c>
      <c r="J7" s="2">
        <f t="shared" ref="J7" si="10">SUM(P7/3)</f>
        <v>0</v>
      </c>
      <c r="K7" s="2"/>
      <c r="L7" s="2">
        <f t="shared" ref="L7" si="11"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ref="Q7" si="12">AVERAGE(N7:O7)</f>
        <v>0</v>
      </c>
      <c r="R7" s="9">
        <f t="shared" ref="R7" si="13">L7-Q7</f>
        <v>0</v>
      </c>
    </row>
    <row r="8" spans="1:18" ht="36.75" customHeight="1" x14ac:dyDescent="0.3">
      <c r="A8" s="2">
        <v>5</v>
      </c>
      <c r="B8" s="2" t="s">
        <v>66</v>
      </c>
      <c r="C8" s="2" t="s">
        <v>67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6.75" customHeight="1" x14ac:dyDescent="0.3">
      <c r="A9" s="2">
        <v>6</v>
      </c>
      <c r="B9" s="2" t="s">
        <v>202</v>
      </c>
      <c r="C9" s="2" t="s">
        <v>34</v>
      </c>
      <c r="D9" s="2"/>
      <c r="E9" s="2"/>
      <c r="F9" s="2"/>
      <c r="G9" s="2"/>
      <c r="H9" s="2"/>
      <c r="I9" s="2">
        <f t="shared" ref="I9" si="14">SUM(D9:H9)</f>
        <v>0</v>
      </c>
      <c r="J9" s="2">
        <f t="shared" ref="J9" si="15">SUM(P9/3)</f>
        <v>0</v>
      </c>
      <c r="K9" s="2"/>
      <c r="L9" s="2">
        <f t="shared" ref="L9" si="16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" si="17">AVERAGE(N9:O9)</f>
        <v>0</v>
      </c>
      <c r="R9" s="9">
        <f t="shared" ref="R9" si="18">L9-Q9</f>
        <v>0</v>
      </c>
    </row>
    <row r="10" spans="1:18" ht="36.75" customHeight="1" x14ac:dyDescent="0.3">
      <c r="A10" s="2">
        <v>7</v>
      </c>
      <c r="B10" s="2" t="s">
        <v>201</v>
      </c>
      <c r="C10" s="2" t="s">
        <v>34</v>
      </c>
      <c r="D10" s="2"/>
      <c r="E10" s="2"/>
      <c r="F10" s="2"/>
      <c r="G10" s="2"/>
      <c r="H10" s="2"/>
      <c r="I10" s="2">
        <f t="shared" ref="I10" si="19">SUM(D10:H10)</f>
        <v>0</v>
      </c>
      <c r="J10" s="2">
        <f t="shared" ref="J10" si="20">SUM(P10/3)</f>
        <v>0</v>
      </c>
      <c r="K10" s="2"/>
      <c r="L10" s="2">
        <f t="shared" ref="L10" si="21"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 t="shared" ref="Q10" si="22">AVERAGE(N10:O10)</f>
        <v>0</v>
      </c>
      <c r="R10" s="9">
        <f t="shared" ref="R10" si="23">L10-Q10</f>
        <v>0</v>
      </c>
    </row>
    <row r="11" spans="1:18" ht="36.75" customHeight="1" x14ac:dyDescent="0.3">
      <c r="A11" s="27">
        <v>8</v>
      </c>
      <c r="B11" s="27" t="s">
        <v>12</v>
      </c>
      <c r="C11" s="27" t="s">
        <v>10</v>
      </c>
      <c r="D11" s="27"/>
      <c r="E11" s="27"/>
      <c r="F11" s="27"/>
      <c r="G11" s="27"/>
      <c r="H11" s="27"/>
      <c r="I11" s="27">
        <f t="shared" ref="I11" si="24">SUM(D11:H11)</f>
        <v>0</v>
      </c>
      <c r="J11" s="27">
        <f t="shared" ref="J11" si="25">SUM(P11/3)</f>
        <v>0</v>
      </c>
      <c r="K11" s="27"/>
      <c r="L11" s="27">
        <f t="shared" ref="L11" si="26">SUM(J11:K11)</f>
        <v>0</v>
      </c>
      <c r="M11" s="27">
        <f t="shared" si="0"/>
        <v>1</v>
      </c>
      <c r="N11" s="33">
        <f t="shared" si="1"/>
        <v>0</v>
      </c>
      <c r="O11" s="26">
        <f t="shared" si="2"/>
        <v>0</v>
      </c>
      <c r="P11" s="30">
        <f t="shared" si="3"/>
        <v>0</v>
      </c>
      <c r="Q11" s="30">
        <f t="shared" ref="Q11" si="27">AVERAGE(N11:O11)</f>
        <v>0</v>
      </c>
      <c r="R11" s="31">
        <f t="shared" ref="R11" si="28">L11-Q11</f>
        <v>0</v>
      </c>
    </row>
    <row r="12" spans="1:18" ht="19.8" x14ac:dyDescent="0.3">
      <c r="A12" s="51" t="s">
        <v>203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47"/>
      <c r="O12" s="47"/>
      <c r="P12" s="30"/>
      <c r="Q12" s="30"/>
      <c r="R12" s="32"/>
    </row>
    <row r="13" spans="1:18" ht="19.8" x14ac:dyDescent="0.3">
      <c r="A13" s="4"/>
      <c r="B13" s="4"/>
      <c r="C13" s="42" t="s">
        <v>9</v>
      </c>
      <c r="D13" s="42"/>
      <c r="E13" s="42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33" customHeight="1" x14ac:dyDescent="0.3">
      <c r="A14" s="40" t="s">
        <v>267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</row>
  </sheetData>
  <sortState ref="A4:C11">
    <sortCondition ref="A3"/>
  </sortState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opLeftCell="A17" zoomScale="90" zoomScaleNormal="90" workbookViewId="0">
      <selection activeCell="W44" sqref="W4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248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152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6" t="s">
        <v>272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0" customHeight="1" x14ac:dyDescent="0.3">
      <c r="A4" s="2">
        <v>1</v>
      </c>
      <c r="B4" s="2" t="s">
        <v>60</v>
      </c>
      <c r="C4" s="2" t="s">
        <v>59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6" si="0">RANK(L4,$L$4:$L$16)</f>
        <v>1</v>
      </c>
      <c r="N4" s="3">
        <f t="shared" ref="N4:N16" si="1">MAX(D4:H4)</f>
        <v>0</v>
      </c>
      <c r="O4" s="3">
        <f t="shared" ref="O4:O16" si="2">MIN(D4:H4)</f>
        <v>0</v>
      </c>
      <c r="P4" s="7">
        <f t="shared" ref="P4:P16" si="3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2" t="s">
        <v>61</v>
      </c>
      <c r="C5" s="2" t="s">
        <v>26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0" customHeight="1" x14ac:dyDescent="0.3">
      <c r="A6" s="2">
        <v>3</v>
      </c>
      <c r="B6" s="2" t="s">
        <v>204</v>
      </c>
      <c r="C6" s="2" t="s">
        <v>25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10">
        <f>L6-Q6</f>
        <v>0</v>
      </c>
    </row>
    <row r="7" spans="1:18" ht="30" customHeight="1" x14ac:dyDescent="0.3">
      <c r="A7" s="2">
        <v>4</v>
      </c>
      <c r="B7" s="2" t="s">
        <v>55</v>
      </c>
      <c r="C7" s="2" t="s">
        <v>56</v>
      </c>
      <c r="D7" s="2"/>
      <c r="E7" s="2"/>
      <c r="F7" s="2"/>
      <c r="G7" s="2"/>
      <c r="H7" s="2"/>
      <c r="I7" s="2">
        <f t="shared" ref="I7" si="9">SUM(D7:H7)</f>
        <v>0</v>
      </c>
      <c r="J7" s="2">
        <f t="shared" ref="J7" si="10">SUM(P7/3)</f>
        <v>0</v>
      </c>
      <c r="K7" s="2"/>
      <c r="L7" s="2">
        <f t="shared" ref="L7" si="11"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ref="Q7" si="12">AVERAGE(N7:O7)</f>
        <v>0</v>
      </c>
      <c r="R7" s="9">
        <f t="shared" ref="R7" si="13">L7-Q7</f>
        <v>0</v>
      </c>
    </row>
    <row r="8" spans="1:18" ht="30" customHeight="1" x14ac:dyDescent="0.3">
      <c r="A8" s="2">
        <v>5</v>
      </c>
      <c r="B8" s="2" t="s">
        <v>64</v>
      </c>
      <c r="C8" s="2" t="s">
        <v>63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0" customHeight="1" x14ac:dyDescent="0.3">
      <c r="A9" s="2">
        <v>6</v>
      </c>
      <c r="B9" s="2" t="s">
        <v>205</v>
      </c>
      <c r="C9" s="2" t="s">
        <v>109</v>
      </c>
      <c r="D9" s="2"/>
      <c r="E9" s="2"/>
      <c r="F9" s="2"/>
      <c r="G9" s="2"/>
      <c r="H9" s="2"/>
      <c r="I9" s="2">
        <f t="shared" ref="I9" si="14">SUM(D9:H9)</f>
        <v>0</v>
      </c>
      <c r="J9" s="2">
        <f t="shared" ref="J9" si="15">SUM(P9/3)</f>
        <v>0</v>
      </c>
      <c r="K9" s="2"/>
      <c r="L9" s="2">
        <f t="shared" ref="L9" si="16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" si="17">AVERAGE(N9:O9)</f>
        <v>0</v>
      </c>
      <c r="R9" s="9">
        <f t="shared" ref="R9" si="18">L9-Q9</f>
        <v>0</v>
      </c>
    </row>
    <row r="10" spans="1:18" ht="30" customHeight="1" x14ac:dyDescent="0.3">
      <c r="A10" s="2">
        <v>7</v>
      </c>
      <c r="B10" s="2" t="s">
        <v>62</v>
      </c>
      <c r="C10" s="2" t="s">
        <v>63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>AVERAGE(N10:O10)</f>
        <v>0</v>
      </c>
      <c r="R10" s="10">
        <f>L10-Q10</f>
        <v>0</v>
      </c>
    </row>
    <row r="11" spans="1:18" ht="30" customHeight="1" x14ac:dyDescent="0.3">
      <c r="A11" s="2">
        <v>8</v>
      </c>
      <c r="B11" s="2" t="s">
        <v>27</v>
      </c>
      <c r="C11" s="2" t="s">
        <v>26</v>
      </c>
      <c r="D11" s="2"/>
      <c r="E11" s="2"/>
      <c r="F11" s="2"/>
      <c r="G11" s="2"/>
      <c r="H11" s="2"/>
      <c r="I11" s="2">
        <f t="shared" ref="I11" si="19">SUM(D11:H11)</f>
        <v>0</v>
      </c>
      <c r="J11" s="2">
        <f t="shared" ref="J11" si="20">SUM(P11/3)</f>
        <v>0</v>
      </c>
      <c r="K11" s="2"/>
      <c r="L11" s="2">
        <f t="shared" ref="L11" si="21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ref="Q11" si="22">AVERAGE(N11:O11)</f>
        <v>0</v>
      </c>
      <c r="R11" s="9">
        <f t="shared" ref="R11" si="23">L11-Q11</f>
        <v>0</v>
      </c>
    </row>
    <row r="12" spans="1:18" ht="30" customHeight="1" x14ac:dyDescent="0.3">
      <c r="A12" s="2">
        <v>9</v>
      </c>
      <c r="B12" s="2" t="s">
        <v>58</v>
      </c>
      <c r="C12" s="2" t="s">
        <v>59</v>
      </c>
      <c r="D12" s="2"/>
      <c r="E12" s="2"/>
      <c r="F12" s="2"/>
      <c r="G12" s="2"/>
      <c r="H12" s="2"/>
      <c r="I12" s="2">
        <f>SUM(D12:H12)</f>
        <v>0</v>
      </c>
      <c r="J12" s="2">
        <f>SUM(P12/3)</f>
        <v>0</v>
      </c>
      <c r="K12" s="2"/>
      <c r="L12" s="2">
        <f>SUM(J12:K12)</f>
        <v>0</v>
      </c>
      <c r="M12" s="2">
        <f t="shared" si="0"/>
        <v>1</v>
      </c>
      <c r="N12" s="3">
        <f t="shared" si="1"/>
        <v>0</v>
      </c>
      <c r="O12" s="3">
        <f t="shared" si="2"/>
        <v>0</v>
      </c>
      <c r="P12" s="7">
        <f t="shared" si="3"/>
        <v>0</v>
      </c>
      <c r="Q12" s="7">
        <f>AVERAGE(N12:O12)</f>
        <v>0</v>
      </c>
      <c r="R12" s="10">
        <f>L12-Q12</f>
        <v>0</v>
      </c>
    </row>
    <row r="13" spans="1:18" ht="30" customHeight="1" x14ac:dyDescent="0.3">
      <c r="A13" s="2">
        <v>10</v>
      </c>
      <c r="B13" s="2" t="s">
        <v>53</v>
      </c>
      <c r="C13" s="2" t="s">
        <v>54</v>
      </c>
      <c r="D13" s="2"/>
      <c r="E13" s="2"/>
      <c r="F13" s="2"/>
      <c r="G13" s="2"/>
      <c r="H13" s="2"/>
      <c r="I13" s="2">
        <f t="shared" ref="I13" si="24">SUM(D13:H13)</f>
        <v>0</v>
      </c>
      <c r="J13" s="2">
        <f t="shared" ref="J13" si="25">SUM(P13/3)</f>
        <v>0</v>
      </c>
      <c r="K13" s="2"/>
      <c r="L13" s="2">
        <f t="shared" ref="L13" si="26">SUM(J13:K13)</f>
        <v>0</v>
      </c>
      <c r="M13" s="2">
        <f t="shared" si="0"/>
        <v>1</v>
      </c>
      <c r="N13" s="3">
        <f t="shared" si="1"/>
        <v>0</v>
      </c>
      <c r="O13" s="3">
        <f t="shared" si="2"/>
        <v>0</v>
      </c>
      <c r="P13" s="7">
        <f t="shared" si="3"/>
        <v>0</v>
      </c>
      <c r="Q13" s="7">
        <f t="shared" ref="Q13" si="27">AVERAGE(N13:O13)</f>
        <v>0</v>
      </c>
      <c r="R13" s="9">
        <f t="shared" ref="R13" si="28">L13-Q13</f>
        <v>0</v>
      </c>
    </row>
    <row r="14" spans="1:18" ht="30" customHeight="1" x14ac:dyDescent="0.3">
      <c r="A14" s="2">
        <v>11</v>
      </c>
      <c r="B14" s="2" t="s">
        <v>51</v>
      </c>
      <c r="C14" s="2" t="s">
        <v>52</v>
      </c>
      <c r="D14" s="2"/>
      <c r="E14" s="2"/>
      <c r="F14" s="2"/>
      <c r="G14" s="2"/>
      <c r="H14" s="2"/>
      <c r="I14" s="2">
        <f>SUM(D14:H14)</f>
        <v>0</v>
      </c>
      <c r="J14" s="2">
        <f>SUM(P14/3)</f>
        <v>0</v>
      </c>
      <c r="K14" s="2"/>
      <c r="L14" s="2">
        <f>SUM(J14:K14)</f>
        <v>0</v>
      </c>
      <c r="M14" s="2">
        <f t="shared" si="0"/>
        <v>1</v>
      </c>
      <c r="N14" s="3">
        <f t="shared" si="1"/>
        <v>0</v>
      </c>
      <c r="O14" s="3">
        <f t="shared" si="2"/>
        <v>0</v>
      </c>
      <c r="P14" s="7">
        <f t="shared" si="3"/>
        <v>0</v>
      </c>
      <c r="Q14" s="7">
        <f>AVERAGE(N14:O14)</f>
        <v>0</v>
      </c>
      <c r="R14" s="10">
        <f>L14-Q14</f>
        <v>0</v>
      </c>
    </row>
    <row r="15" spans="1:18" ht="30" customHeight="1" x14ac:dyDescent="0.3">
      <c r="A15" s="2">
        <v>12</v>
      </c>
      <c r="B15" s="2" t="s">
        <v>57</v>
      </c>
      <c r="C15" s="2" t="s">
        <v>56</v>
      </c>
      <c r="D15" s="2"/>
      <c r="E15" s="2"/>
      <c r="F15" s="2"/>
      <c r="G15" s="2"/>
      <c r="H15" s="2"/>
      <c r="I15" s="2">
        <f t="shared" ref="I15" si="29">SUM(D15:H15)</f>
        <v>0</v>
      </c>
      <c r="J15" s="2">
        <f t="shared" ref="J15" si="30">SUM(P15/3)</f>
        <v>0</v>
      </c>
      <c r="K15" s="2"/>
      <c r="L15" s="2">
        <f t="shared" ref="L15" si="31">SUM(J15:K15)</f>
        <v>0</v>
      </c>
      <c r="M15" s="2">
        <f t="shared" si="0"/>
        <v>1</v>
      </c>
      <c r="N15" s="3">
        <f t="shared" si="1"/>
        <v>0</v>
      </c>
      <c r="O15" s="3">
        <f t="shared" si="2"/>
        <v>0</v>
      </c>
      <c r="P15" s="7">
        <f t="shared" si="3"/>
        <v>0</v>
      </c>
      <c r="Q15" s="7">
        <f t="shared" ref="Q15" si="32">AVERAGE(N15:O15)</f>
        <v>0</v>
      </c>
      <c r="R15" s="9">
        <f t="shared" ref="R15" si="33">L15-Q15</f>
        <v>0</v>
      </c>
    </row>
    <row r="16" spans="1:18" ht="30" customHeight="1" x14ac:dyDescent="0.3">
      <c r="A16" s="2">
        <v>13</v>
      </c>
      <c r="B16" s="2" t="s">
        <v>206</v>
      </c>
      <c r="C16" s="2" t="s">
        <v>26</v>
      </c>
      <c r="D16" s="2"/>
      <c r="E16" s="2"/>
      <c r="F16" s="2"/>
      <c r="G16" s="2"/>
      <c r="H16" s="2"/>
      <c r="I16" s="2">
        <f t="shared" ref="I16" si="34">SUM(D16:H16)</f>
        <v>0</v>
      </c>
      <c r="J16" s="2">
        <f t="shared" ref="J16" si="35">SUM(P16/3)</f>
        <v>0</v>
      </c>
      <c r="K16" s="2"/>
      <c r="L16" s="2">
        <f t="shared" ref="L16" si="36">SUM(J16:K16)</f>
        <v>0</v>
      </c>
      <c r="M16" s="2">
        <f t="shared" si="0"/>
        <v>1</v>
      </c>
      <c r="N16" s="3">
        <f t="shared" si="1"/>
        <v>0</v>
      </c>
      <c r="O16" s="3">
        <f t="shared" si="2"/>
        <v>0</v>
      </c>
      <c r="P16" s="7">
        <f t="shared" si="3"/>
        <v>0</v>
      </c>
      <c r="Q16" s="7">
        <f t="shared" ref="Q16" si="37">AVERAGE(N16:O16)</f>
        <v>0</v>
      </c>
      <c r="R16" s="9">
        <f t="shared" ref="R16" si="38">L16-Q16</f>
        <v>0</v>
      </c>
    </row>
    <row r="17" spans="1:18" ht="30" customHeight="1" x14ac:dyDescent="0.3">
      <c r="A17" s="46" t="s">
        <v>269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7"/>
      <c r="O17" s="47"/>
    </row>
    <row r="18" spans="1:18" ht="30" customHeight="1" x14ac:dyDescent="0.3">
      <c r="A18" s="4"/>
      <c r="B18" s="4"/>
      <c r="C18" s="42" t="s">
        <v>9</v>
      </c>
      <c r="D18" s="42"/>
      <c r="E18" s="42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8" ht="33" customHeight="1" x14ac:dyDescent="0.3">
      <c r="A19" s="40" t="s">
        <v>267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</row>
  </sheetData>
  <sortState ref="A4:C16">
    <sortCondition ref="A3"/>
  </sortState>
  <mergeCells count="6">
    <mergeCell ref="A19:R19"/>
    <mergeCell ref="A1:M2"/>
    <mergeCell ref="N2:P2"/>
    <mergeCell ref="Q2:R2"/>
    <mergeCell ref="A17:O17"/>
    <mergeCell ref="C18:E18"/>
  </mergeCells>
  <phoneticPr fontId="1" type="noConversion"/>
  <pageMargins left="0.45" right="0.27" top="0.57999999999999996" bottom="0.54" header="0.3" footer="0.3"/>
  <pageSetup paperSize="9" scale="9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A4" zoomScale="110" zoomScaleNormal="110" workbookViewId="0">
      <selection activeCell="M8" sqref="M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249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107</v>
      </c>
      <c r="J3" s="6" t="s">
        <v>151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94</v>
      </c>
      <c r="C4" s="2" t="s">
        <v>63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131</v>
      </c>
      <c r="C5" s="2" t="s">
        <v>52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6.9" customHeight="1" x14ac:dyDescent="0.3">
      <c r="A6" s="2">
        <v>3</v>
      </c>
      <c r="B6" s="2" t="s">
        <v>123</v>
      </c>
      <c r="C6" s="2" t="s">
        <v>59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 x14ac:dyDescent="0.3">
      <c r="A7" s="2">
        <v>4</v>
      </c>
      <c r="B7" s="2" t="s">
        <v>122</v>
      </c>
      <c r="C7" s="2" t="s">
        <v>79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6.9" customHeight="1" x14ac:dyDescent="0.3">
      <c r="A8" s="2">
        <v>5</v>
      </c>
      <c r="B8" s="2" t="s">
        <v>171</v>
      </c>
      <c r="C8" s="2" t="s">
        <v>63</v>
      </c>
      <c r="D8" s="2"/>
      <c r="E8" s="2"/>
      <c r="F8" s="2"/>
      <c r="G8" s="2"/>
      <c r="H8" s="2"/>
      <c r="I8" s="2">
        <f t="shared" si="0"/>
        <v>0</v>
      </c>
      <c r="J8" s="2">
        <f t="shared" ref="J8" si="5">SUM(P8/3)</f>
        <v>0</v>
      </c>
      <c r="K8" s="2"/>
      <c r="L8" s="2">
        <f t="shared" ref="L8" si="6">SUM(J8:K8)</f>
        <v>0</v>
      </c>
      <c r="M8" s="2">
        <f>RANK(L8,$L$4:$L$8)</f>
        <v>1</v>
      </c>
      <c r="N8" s="3">
        <f t="shared" ref="N8" si="7">MAX(D8:H8)</f>
        <v>0</v>
      </c>
      <c r="O8" s="3">
        <f t="shared" ref="O8" si="8">MIN(D8:H8)</f>
        <v>0</v>
      </c>
      <c r="P8" s="7">
        <f t="shared" ref="P8" si="9">SUM(I8-N8-O8)</f>
        <v>0</v>
      </c>
      <c r="Q8" s="7">
        <f t="shared" ref="Q8" si="10">AVERAGE(N8:O8)</f>
        <v>0</v>
      </c>
      <c r="R8" s="9">
        <f t="shared" ref="R8" si="11">L8-Q8</f>
        <v>0</v>
      </c>
    </row>
    <row r="9" spans="1:18" ht="33" customHeight="1" x14ac:dyDescent="0.3">
      <c r="A9" s="20" t="s">
        <v>172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0" spans="1:18" ht="28.5" customHeight="1" x14ac:dyDescent="0.3">
      <c r="A10" s="4"/>
      <c r="B10" s="4"/>
      <c r="C10" s="42" t="s">
        <v>9</v>
      </c>
      <c r="D10" s="42"/>
      <c r="E10" s="42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6.9" customHeight="1" x14ac:dyDescent="0.3">
      <c r="A11" s="40" t="s">
        <v>267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</row>
    <row r="12" spans="1:18" ht="6.75" customHeight="1" x14ac:dyDescent="0.3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</row>
    <row r="13" spans="1:18" ht="36.9" customHeight="1" x14ac:dyDescent="0.3"/>
    <row r="14" spans="1:18" ht="16.2" customHeight="1" x14ac:dyDescent="0.3"/>
  </sheetData>
  <sortState ref="A4:C8">
    <sortCondition ref="A3"/>
  </sortState>
  <mergeCells count="5">
    <mergeCell ref="A11:R12"/>
    <mergeCell ref="A1:M2"/>
    <mergeCell ref="N2:P2"/>
    <mergeCell ref="Q2:R2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="110" zoomScaleNormal="110" workbookViewId="0">
      <selection activeCell="M6" sqref="M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4" t="s">
        <v>259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8" ht="24.6" customHeight="1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146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126</v>
      </c>
      <c r="C4" s="2" t="s">
        <v>13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117</v>
      </c>
      <c r="C5" s="2" t="s">
        <v>10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">
        <v>3</v>
      </c>
      <c r="B6" s="2" t="s">
        <v>124</v>
      </c>
      <c r="C6" s="2" t="s">
        <v>125</v>
      </c>
      <c r="D6" s="2"/>
      <c r="E6" s="2"/>
      <c r="F6" s="2"/>
      <c r="G6" s="2"/>
      <c r="H6" s="2"/>
      <c r="I6" s="2">
        <f t="shared" ref="I6" si="5">SUM(D6:H6)</f>
        <v>0</v>
      </c>
      <c r="J6" s="2">
        <f t="shared" ref="J6" si="6">SUM(P6/3)</f>
        <v>0</v>
      </c>
      <c r="K6" s="2"/>
      <c r="L6" s="2">
        <f t="shared" ref="L6" si="7">SUM(J6:K6)</f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ref="Q6" si="8">AVERAGE(N6:O6)</f>
        <v>0</v>
      </c>
      <c r="R6" s="9">
        <f t="shared" ref="R6" si="9">L6-Q6</f>
        <v>0</v>
      </c>
    </row>
    <row r="7" spans="1:18" ht="36.9" customHeight="1" x14ac:dyDescent="0.3">
      <c r="A7" s="20" t="s">
        <v>190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4"/>
      <c r="O7" s="24"/>
    </row>
    <row r="8" spans="1:18" ht="38.25" customHeight="1" x14ac:dyDescent="0.3">
      <c r="A8" s="4"/>
      <c r="B8" s="4"/>
      <c r="C8" s="42" t="s">
        <v>9</v>
      </c>
      <c r="D8" s="42"/>
      <c r="E8" s="42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33.75" customHeight="1" x14ac:dyDescent="0.3">
      <c r="A9" s="40" t="s">
        <v>267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</row>
  </sheetData>
  <sortState ref="A4:C6">
    <sortCondition ref="A3"/>
  </sortState>
  <mergeCells count="5">
    <mergeCell ref="A9:R9"/>
    <mergeCell ref="A1:M2"/>
    <mergeCell ref="N2:P2"/>
    <mergeCell ref="Q2:R2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110" zoomScaleNormal="110" workbookViewId="0">
      <selection activeCell="M7" sqref="M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4" t="s">
        <v>250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8" ht="24.6" customHeight="1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145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207</v>
      </c>
      <c r="C4" s="2" t="s">
        <v>34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65</v>
      </c>
      <c r="C5" s="2" t="s">
        <v>31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33</v>
      </c>
      <c r="C6" s="2" t="s">
        <v>34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2" t="s">
        <v>70</v>
      </c>
      <c r="C7" s="2" t="s">
        <v>34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26.25" customHeight="1" x14ac:dyDescent="0.3">
      <c r="A8" s="52" t="s">
        <v>144</v>
      </c>
      <c r="B8" s="52"/>
      <c r="C8" s="52"/>
      <c r="D8" s="52"/>
      <c r="E8" s="52"/>
      <c r="F8" s="25"/>
      <c r="G8" s="25"/>
      <c r="H8" s="25"/>
      <c r="I8" s="25"/>
      <c r="J8" s="25"/>
      <c r="K8" s="25"/>
      <c r="L8" s="25"/>
      <c r="M8" s="25"/>
      <c r="N8" s="3"/>
      <c r="O8" s="3"/>
      <c r="R8" s="9"/>
    </row>
    <row r="9" spans="1:18" ht="32.25" customHeight="1" x14ac:dyDescent="0.3">
      <c r="C9" s="42" t="s">
        <v>9</v>
      </c>
      <c r="D9" s="42"/>
      <c r="E9" s="42"/>
      <c r="F9" s="22"/>
      <c r="G9" s="22"/>
      <c r="H9" s="22"/>
      <c r="I9" s="22"/>
      <c r="J9" s="22"/>
      <c r="K9" s="22"/>
      <c r="L9" s="22"/>
      <c r="M9" s="22"/>
      <c r="N9" s="24"/>
      <c r="O9" s="24"/>
    </row>
    <row r="10" spans="1:18" ht="51" hidden="1" customHeight="1" x14ac:dyDescent="0.3">
      <c r="A10" s="4"/>
      <c r="B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16.2" customHeight="1" x14ac:dyDescent="0.3">
      <c r="A11" s="40" t="s">
        <v>270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</row>
    <row r="12" spans="1:18" x14ac:dyDescent="0.3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</row>
  </sheetData>
  <sortState ref="A4:C7">
    <sortCondition ref="A3"/>
  </sortState>
  <mergeCells count="6">
    <mergeCell ref="A8:E8"/>
    <mergeCell ref="A11:R12"/>
    <mergeCell ref="C9:E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4" zoomScale="90" zoomScaleNormal="90" workbookViewId="0">
      <selection activeCell="M13" sqref="M1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251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150</v>
      </c>
      <c r="K3" s="6" t="s">
        <v>272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2.1" customHeight="1" x14ac:dyDescent="0.3">
      <c r="A4" s="2">
        <v>1</v>
      </c>
      <c r="B4" s="2" t="s">
        <v>81</v>
      </c>
      <c r="C4" s="2" t="s">
        <v>52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3" si="0">RANK(L4,$L$4:$L$13)</f>
        <v>1</v>
      </c>
      <c r="N4" s="3">
        <f t="shared" ref="N4:N13" si="1">MAX(D4:H4)</f>
        <v>0</v>
      </c>
      <c r="O4" s="3">
        <f t="shared" ref="O4:O13" si="2">MIN(D4:H4)</f>
        <v>0</v>
      </c>
      <c r="P4" s="7">
        <f t="shared" ref="P4:P13" si="3">SUM(I4-N4-O4)</f>
        <v>0</v>
      </c>
      <c r="Q4" s="7">
        <f>AVERAGE(N4:O4)</f>
        <v>0</v>
      </c>
      <c r="R4" s="10">
        <f>L4-Q4</f>
        <v>0</v>
      </c>
    </row>
    <row r="5" spans="1:18" ht="32.1" customHeight="1" x14ac:dyDescent="0.3">
      <c r="A5" s="2">
        <v>2</v>
      </c>
      <c r="B5" s="2" t="s">
        <v>83</v>
      </c>
      <c r="C5" s="2" t="s">
        <v>79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2.1" customHeight="1" x14ac:dyDescent="0.3">
      <c r="A6" s="2">
        <v>3</v>
      </c>
      <c r="B6" s="2" t="s">
        <v>84</v>
      </c>
      <c r="C6" s="2" t="s">
        <v>41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10">
        <f>L6-Q6</f>
        <v>0</v>
      </c>
    </row>
    <row r="7" spans="1:18" ht="32.1" customHeight="1" x14ac:dyDescent="0.3">
      <c r="A7" s="2">
        <v>4</v>
      </c>
      <c r="B7" s="2" t="s">
        <v>85</v>
      </c>
      <c r="C7" s="2" t="s">
        <v>26</v>
      </c>
      <c r="D7" s="2"/>
      <c r="E7" s="2"/>
      <c r="F7" s="2"/>
      <c r="G7" s="2"/>
      <c r="H7" s="2"/>
      <c r="I7" s="2">
        <f t="shared" ref="I7" si="9">SUM(D7:H7)</f>
        <v>0</v>
      </c>
      <c r="J7" s="2">
        <f t="shared" ref="J7" si="10">SUM(P7/3)</f>
        <v>0</v>
      </c>
      <c r="K7" s="2"/>
      <c r="L7" s="2">
        <f t="shared" ref="L7" si="11"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ref="Q7" si="12">AVERAGE(N7:O7)</f>
        <v>0</v>
      </c>
      <c r="R7" s="9">
        <f t="shared" ref="R7" si="13">L7-Q7</f>
        <v>0</v>
      </c>
    </row>
    <row r="8" spans="1:18" ht="32.1" customHeight="1" x14ac:dyDescent="0.3">
      <c r="A8" s="2">
        <v>5</v>
      </c>
      <c r="B8" s="2" t="s">
        <v>209</v>
      </c>
      <c r="C8" s="2" t="s">
        <v>26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2.1" customHeight="1" x14ac:dyDescent="0.3">
      <c r="A9" s="2">
        <v>6</v>
      </c>
      <c r="B9" s="2" t="s">
        <v>208</v>
      </c>
      <c r="C9" s="2" t="s">
        <v>52</v>
      </c>
      <c r="D9" s="2"/>
      <c r="E9" s="2"/>
      <c r="F9" s="2"/>
      <c r="G9" s="2"/>
      <c r="H9" s="2"/>
      <c r="I9" s="2">
        <f t="shared" ref="I9" si="14">SUM(D9:H9)</f>
        <v>0</v>
      </c>
      <c r="J9" s="2">
        <f t="shared" ref="J9" si="15">SUM(P9/3)</f>
        <v>0</v>
      </c>
      <c r="K9" s="2"/>
      <c r="L9" s="2">
        <f t="shared" ref="L9" si="16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" si="17">AVERAGE(N9:O9)</f>
        <v>0</v>
      </c>
      <c r="R9" s="9">
        <f t="shared" ref="R9" si="18">L9-Q9</f>
        <v>0</v>
      </c>
    </row>
    <row r="10" spans="1:18" ht="32.1" customHeight="1" x14ac:dyDescent="0.3">
      <c r="A10" s="2">
        <v>7</v>
      </c>
      <c r="B10" s="2" t="s">
        <v>231</v>
      </c>
      <c r="C10" s="2" t="s">
        <v>41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>AVERAGE(N10:O10)</f>
        <v>0</v>
      </c>
      <c r="R10" s="10">
        <f>L10-Q10</f>
        <v>0</v>
      </c>
    </row>
    <row r="11" spans="1:18" ht="32.1" customHeight="1" x14ac:dyDescent="0.3">
      <c r="A11" s="2">
        <v>8</v>
      </c>
      <c r="B11" s="2" t="s">
        <v>82</v>
      </c>
      <c r="C11" s="2" t="s">
        <v>79</v>
      </c>
      <c r="D11" s="2"/>
      <c r="E11" s="2"/>
      <c r="F11" s="2"/>
      <c r="G11" s="2"/>
      <c r="H11" s="2"/>
      <c r="I11" s="2">
        <f t="shared" ref="I11" si="19">SUM(D11:H11)</f>
        <v>0</v>
      </c>
      <c r="J11" s="2">
        <f t="shared" ref="J11" si="20">SUM(P11/3)</f>
        <v>0</v>
      </c>
      <c r="K11" s="2"/>
      <c r="L11" s="2">
        <f t="shared" ref="L11" si="21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ref="Q11" si="22">AVERAGE(N11:O11)</f>
        <v>0</v>
      </c>
      <c r="R11" s="9">
        <f t="shared" ref="R11" si="23">L11-Q11</f>
        <v>0</v>
      </c>
    </row>
    <row r="12" spans="1:18" ht="32.1" customHeight="1" x14ac:dyDescent="0.3">
      <c r="A12" s="2">
        <v>9</v>
      </c>
      <c r="B12" s="2" t="s">
        <v>53</v>
      </c>
      <c r="C12" s="2" t="s">
        <v>54</v>
      </c>
      <c r="D12" s="2"/>
      <c r="E12" s="2"/>
      <c r="F12" s="2"/>
      <c r="G12" s="2"/>
      <c r="H12" s="2"/>
      <c r="I12" s="2">
        <f>SUM(D12:H12)</f>
        <v>0</v>
      </c>
      <c r="J12" s="2">
        <f>SUM(P12/3)</f>
        <v>0</v>
      </c>
      <c r="K12" s="2"/>
      <c r="L12" s="2">
        <f>SUM(J12:K12)</f>
        <v>0</v>
      </c>
      <c r="M12" s="2">
        <f t="shared" si="0"/>
        <v>1</v>
      </c>
      <c r="N12" s="3">
        <f t="shared" si="1"/>
        <v>0</v>
      </c>
      <c r="O12" s="3">
        <f t="shared" si="2"/>
        <v>0</v>
      </c>
      <c r="P12" s="7">
        <f t="shared" si="3"/>
        <v>0</v>
      </c>
      <c r="Q12" s="7">
        <f>AVERAGE(N12:O12)</f>
        <v>0</v>
      </c>
      <c r="R12" s="10">
        <f>L12-Q12</f>
        <v>0</v>
      </c>
    </row>
    <row r="13" spans="1:18" ht="32.1" customHeight="1" x14ac:dyDescent="0.3">
      <c r="A13" s="2">
        <v>10</v>
      </c>
      <c r="B13" s="2" t="s">
        <v>80</v>
      </c>
      <c r="C13" s="2" t="s">
        <v>52</v>
      </c>
      <c r="D13" s="2"/>
      <c r="E13" s="2"/>
      <c r="F13" s="2"/>
      <c r="G13" s="2"/>
      <c r="H13" s="2"/>
      <c r="I13" s="2">
        <f t="shared" ref="I13" si="24">SUM(D13:H13)</f>
        <v>0</v>
      </c>
      <c r="J13" s="2">
        <f t="shared" ref="J13" si="25">SUM(P13/3)</f>
        <v>0</v>
      </c>
      <c r="K13" s="2"/>
      <c r="L13" s="2">
        <f t="shared" ref="L13" si="26">SUM(J13:K13)</f>
        <v>0</v>
      </c>
      <c r="M13" s="2">
        <f t="shared" si="0"/>
        <v>1</v>
      </c>
      <c r="N13" s="3">
        <f t="shared" si="1"/>
        <v>0</v>
      </c>
      <c r="O13" s="3">
        <f t="shared" si="2"/>
        <v>0</v>
      </c>
      <c r="P13" s="7">
        <f t="shared" si="3"/>
        <v>0</v>
      </c>
      <c r="Q13" s="7">
        <f t="shared" ref="Q13" si="27">AVERAGE(N13:O13)</f>
        <v>0</v>
      </c>
      <c r="R13" s="9">
        <f t="shared" ref="R13" si="28">L13-Q13</f>
        <v>0</v>
      </c>
    </row>
    <row r="14" spans="1:18" ht="28.5" customHeight="1" x14ac:dyDescent="0.3">
      <c r="A14" s="46" t="s">
        <v>191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7"/>
      <c r="O14" s="47"/>
    </row>
    <row r="15" spans="1:18" ht="31.5" customHeight="1" x14ac:dyDescent="0.3">
      <c r="A15" s="4"/>
      <c r="B15" s="4"/>
      <c r="C15" s="42" t="s">
        <v>9</v>
      </c>
      <c r="D15" s="42"/>
      <c r="E15" s="42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34.5" customHeight="1" x14ac:dyDescent="0.3">
      <c r="A16" s="40" t="s">
        <v>267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</row>
  </sheetData>
  <sortState ref="A4:C13">
    <sortCondition ref="A3"/>
  </sortState>
  <mergeCells count="6">
    <mergeCell ref="A16:R16"/>
    <mergeCell ref="A1:M2"/>
    <mergeCell ref="N2:P2"/>
    <mergeCell ref="Q2:R2"/>
    <mergeCell ref="A14:O14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90" zoomScaleNormal="90" workbookViewId="0">
      <selection activeCell="A12" sqref="A12:R1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252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5" t="s">
        <v>272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212</v>
      </c>
      <c r="C4" s="2" t="s">
        <v>63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210</v>
      </c>
      <c r="C5" s="2" t="s">
        <v>79</v>
      </c>
      <c r="D5" s="2"/>
      <c r="E5" s="2"/>
      <c r="F5" s="2"/>
      <c r="G5" s="2"/>
      <c r="H5" s="2"/>
      <c r="I5" s="2">
        <f t="shared" ref="I5:I7" si="1">SUM(D5:H5)</f>
        <v>0</v>
      </c>
      <c r="J5" s="2">
        <f t="shared" ref="J5:J7" si="2">SUM(P5/3)</f>
        <v>0</v>
      </c>
      <c r="K5" s="2"/>
      <c r="L5" s="2">
        <f t="shared" ref="L5:L7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211</v>
      </c>
      <c r="C6" s="2" t="s">
        <v>79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2" t="s">
        <v>213</v>
      </c>
      <c r="C7" s="2" t="s">
        <v>63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">
        <v>5</v>
      </c>
      <c r="B8" s="2" t="s">
        <v>77</v>
      </c>
      <c r="C8" s="2" t="s">
        <v>41</v>
      </c>
      <c r="D8" s="2"/>
      <c r="E8" s="2"/>
      <c r="F8" s="2"/>
      <c r="G8" s="2"/>
      <c r="H8" s="2"/>
      <c r="I8" s="2">
        <f t="shared" ref="I8:I9" si="6">SUM(D8:H8)</f>
        <v>0</v>
      </c>
      <c r="J8" s="2">
        <f t="shared" ref="J8:J9" si="7">SUM(P8/3)</f>
        <v>0</v>
      </c>
      <c r="K8" s="2"/>
      <c r="L8" s="2">
        <f t="shared" ref="L8:L9" si="8">SUM(J8:K8)</f>
        <v>0</v>
      </c>
      <c r="M8" s="2">
        <f t="shared" si="0"/>
        <v>1</v>
      </c>
      <c r="N8" s="3">
        <f t="shared" ref="N8:N9" si="9">MAX(D8:H8)</f>
        <v>0</v>
      </c>
      <c r="O8" s="3">
        <f t="shared" ref="O8:O9" si="10">MIN(D8:H8)</f>
        <v>0</v>
      </c>
      <c r="P8" s="7">
        <f t="shared" ref="P8:P9" si="11">SUM(I8-N8-O8)</f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6.9" customHeight="1" x14ac:dyDescent="0.3">
      <c r="A9" s="2">
        <v>6</v>
      </c>
      <c r="B9" s="2" t="s">
        <v>78</v>
      </c>
      <c r="C9" s="2" t="s">
        <v>79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28.5" customHeight="1" x14ac:dyDescent="0.3">
      <c r="A10" s="20" t="s">
        <v>196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4"/>
      <c r="O10" s="24"/>
    </row>
    <row r="11" spans="1:18" ht="24.75" customHeight="1" x14ac:dyDescent="0.3">
      <c r="A11" s="4"/>
      <c r="B11" s="4"/>
      <c r="C11" s="21" t="s">
        <v>9</v>
      </c>
      <c r="D11" s="21"/>
      <c r="E11" s="21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x14ac:dyDescent="0.3">
      <c r="A12" s="40" t="s">
        <v>275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</row>
    <row r="13" spans="1:18" ht="24" customHeight="1" x14ac:dyDescent="0.3">
      <c r="A13" s="4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</row>
    <row r="14" spans="1:18" ht="16.2" customHeight="1" x14ac:dyDescent="0.3"/>
  </sheetData>
  <sortState ref="A4:C9">
    <sortCondition ref="A3"/>
  </sortState>
  <mergeCells count="4">
    <mergeCell ref="A12:R13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opLeftCell="A4" workbookViewId="0">
      <selection activeCell="I20" sqref="I20"/>
    </sheetView>
  </sheetViews>
  <sheetFormatPr defaultRowHeight="16.2" x14ac:dyDescent="0.3"/>
  <cols>
    <col min="1" max="1" width="4.77734375" customWidth="1"/>
    <col min="3" max="3" width="10.77734375" customWidth="1"/>
    <col min="4" max="17" width="6.77734375" customWidth="1"/>
    <col min="18" max="18" width="10.6640625" bestFit="1" customWidth="1"/>
  </cols>
  <sheetData>
    <row r="1" spans="1:18" x14ac:dyDescent="0.3">
      <c r="A1" s="49" t="s">
        <v>253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1"/>
      <c r="O1" s="1"/>
      <c r="P1" s="7"/>
      <c r="Q1" s="7"/>
      <c r="R1" s="1"/>
    </row>
    <row r="2" spans="1:18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55.2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22</v>
      </c>
      <c r="K3" s="6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21" customHeight="1" x14ac:dyDescent="0.3">
      <c r="A4" s="2">
        <v>1</v>
      </c>
      <c r="B4" s="17" t="s">
        <v>89</v>
      </c>
      <c r="C4" s="39" t="s">
        <v>90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8" si="0">RANK(L4,$L$4:$L$18)</f>
        <v>1</v>
      </c>
      <c r="N4" s="3">
        <f t="shared" ref="N4:N18" si="1">MAX(D4:H4)</f>
        <v>0</v>
      </c>
      <c r="O4" s="3">
        <f t="shared" ref="O4:O18" si="2">MIN(D4:H4)</f>
        <v>0</v>
      </c>
      <c r="P4" s="7">
        <f t="shared" ref="P4:P18" si="3">SUM(I4-N4-O4)</f>
        <v>0</v>
      </c>
      <c r="Q4" s="7">
        <f>AVERAGE(N4:O4)</f>
        <v>0</v>
      </c>
      <c r="R4" s="10">
        <f>L4-Q4</f>
        <v>0</v>
      </c>
    </row>
    <row r="5" spans="1:18" ht="21" customHeight="1" x14ac:dyDescent="0.3">
      <c r="A5" s="2">
        <v>2</v>
      </c>
      <c r="B5" s="17" t="s">
        <v>214</v>
      </c>
      <c r="C5" s="39" t="s">
        <v>52</v>
      </c>
      <c r="D5" s="2"/>
      <c r="E5" s="2"/>
      <c r="F5" s="2"/>
      <c r="G5" s="2"/>
      <c r="H5" s="2"/>
      <c r="I5" s="2">
        <f t="shared" ref="I5:I6" si="4">SUM(D5:H5)</f>
        <v>0</v>
      </c>
      <c r="J5" s="2">
        <f t="shared" ref="J5:J6" si="5">SUM(P5/3)</f>
        <v>0</v>
      </c>
      <c r="K5" s="2"/>
      <c r="L5" s="2">
        <f t="shared" ref="L5:L6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</row>
    <row r="6" spans="1:18" ht="21" customHeight="1" x14ac:dyDescent="0.3">
      <c r="A6" s="2">
        <v>3</v>
      </c>
      <c r="B6" s="17" t="s">
        <v>106</v>
      </c>
      <c r="C6" s="39" t="s">
        <v>63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21" customHeight="1" x14ac:dyDescent="0.3">
      <c r="A7" s="2">
        <v>4</v>
      </c>
      <c r="B7" s="17" t="s">
        <v>101</v>
      </c>
      <c r="C7" s="39" t="s">
        <v>41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21" customHeight="1" x14ac:dyDescent="0.3">
      <c r="A8" s="2">
        <v>5</v>
      </c>
      <c r="B8" s="17" t="s">
        <v>131</v>
      </c>
      <c r="C8" s="39" t="s">
        <v>52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21" customHeight="1" x14ac:dyDescent="0.3">
      <c r="A9" s="2">
        <v>6</v>
      </c>
      <c r="B9" s="17" t="s">
        <v>136</v>
      </c>
      <c r="C9" s="39" t="s">
        <v>56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21" customHeight="1" x14ac:dyDescent="0.3">
      <c r="A10" s="2">
        <v>7</v>
      </c>
      <c r="B10" s="17" t="s">
        <v>122</v>
      </c>
      <c r="C10" s="39" t="s">
        <v>79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>AVERAGE(N10:O10)</f>
        <v>0</v>
      </c>
      <c r="R10" s="10">
        <f>L10-Q10</f>
        <v>0</v>
      </c>
    </row>
    <row r="11" spans="1:18" ht="21" customHeight="1" x14ac:dyDescent="0.3">
      <c r="A11" s="2">
        <v>8</v>
      </c>
      <c r="B11" s="17" t="s">
        <v>132</v>
      </c>
      <c r="C11" s="39" t="s">
        <v>52</v>
      </c>
      <c r="D11" s="2"/>
      <c r="E11" s="2"/>
      <c r="F11" s="2"/>
      <c r="G11" s="2"/>
      <c r="H11" s="2"/>
      <c r="I11" s="2">
        <f t="shared" ref="I11:I12" si="14">SUM(D11:H11)</f>
        <v>0</v>
      </c>
      <c r="J11" s="2">
        <f t="shared" ref="J11:J12" si="15">SUM(P11/3)</f>
        <v>0</v>
      </c>
      <c r="K11" s="2"/>
      <c r="L11" s="2">
        <f t="shared" ref="L11:L12" si="16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ref="Q11:Q12" si="17">AVERAGE(N11:O11)</f>
        <v>0</v>
      </c>
      <c r="R11" s="9">
        <f t="shared" ref="R11:R12" si="18">L11-Q11</f>
        <v>0</v>
      </c>
    </row>
    <row r="12" spans="1:18" ht="21" customHeight="1" x14ac:dyDescent="0.3">
      <c r="A12" s="2">
        <v>9</v>
      </c>
      <c r="B12" s="17" t="s">
        <v>135</v>
      </c>
      <c r="C12" s="39" t="s">
        <v>79</v>
      </c>
      <c r="D12" s="2"/>
      <c r="E12" s="2"/>
      <c r="F12" s="2"/>
      <c r="G12" s="2"/>
      <c r="H12" s="2"/>
      <c r="I12" s="2">
        <f t="shared" si="14"/>
        <v>0</v>
      </c>
      <c r="J12" s="2">
        <f t="shared" si="15"/>
        <v>0</v>
      </c>
      <c r="K12" s="2"/>
      <c r="L12" s="2">
        <f t="shared" si="16"/>
        <v>0</v>
      </c>
      <c r="M12" s="2">
        <f t="shared" si="0"/>
        <v>1</v>
      </c>
      <c r="N12" s="3">
        <f t="shared" si="1"/>
        <v>0</v>
      </c>
      <c r="O12" s="3">
        <f t="shared" si="2"/>
        <v>0</v>
      </c>
      <c r="P12" s="7">
        <f t="shared" si="3"/>
        <v>0</v>
      </c>
      <c r="Q12" s="7">
        <f t="shared" si="17"/>
        <v>0</v>
      </c>
      <c r="R12" s="9">
        <f t="shared" si="18"/>
        <v>0</v>
      </c>
    </row>
    <row r="13" spans="1:18" ht="21" customHeight="1" x14ac:dyDescent="0.3">
      <c r="A13" s="2">
        <v>10</v>
      </c>
      <c r="B13" s="17" t="s">
        <v>121</v>
      </c>
      <c r="C13" s="39" t="s">
        <v>41</v>
      </c>
      <c r="D13" s="2"/>
      <c r="E13" s="2"/>
      <c r="F13" s="2"/>
      <c r="G13" s="2"/>
      <c r="H13" s="2"/>
      <c r="I13" s="2">
        <f>SUM(D13:H13)</f>
        <v>0</v>
      </c>
      <c r="J13" s="2">
        <f>SUM(P13/3)</f>
        <v>0</v>
      </c>
      <c r="K13" s="2"/>
      <c r="L13" s="2">
        <f>SUM(J13:K13)</f>
        <v>0</v>
      </c>
      <c r="M13" s="2">
        <f t="shared" si="0"/>
        <v>1</v>
      </c>
      <c r="N13" s="3">
        <f t="shared" si="1"/>
        <v>0</v>
      </c>
      <c r="O13" s="3">
        <f t="shared" si="2"/>
        <v>0</v>
      </c>
      <c r="P13" s="7">
        <f t="shared" si="3"/>
        <v>0</v>
      </c>
      <c r="Q13" s="7">
        <f>AVERAGE(N13:O13)</f>
        <v>0</v>
      </c>
      <c r="R13" s="10">
        <f>L13-Q13</f>
        <v>0</v>
      </c>
    </row>
    <row r="14" spans="1:18" ht="21" customHeight="1" x14ac:dyDescent="0.3">
      <c r="A14" s="2">
        <v>11</v>
      </c>
      <c r="B14" s="17" t="s">
        <v>95</v>
      </c>
      <c r="C14" s="39" t="s">
        <v>63</v>
      </c>
      <c r="D14" s="2"/>
      <c r="E14" s="2"/>
      <c r="F14" s="2"/>
      <c r="G14" s="2"/>
      <c r="H14" s="2"/>
      <c r="I14" s="2">
        <f t="shared" ref="I14:I15" si="19">SUM(D14:H14)</f>
        <v>0</v>
      </c>
      <c r="J14" s="2">
        <f t="shared" ref="J14:J15" si="20">SUM(P14/3)</f>
        <v>0</v>
      </c>
      <c r="K14" s="2"/>
      <c r="L14" s="2">
        <f t="shared" ref="L14:L15" si="21">SUM(J14:K14)</f>
        <v>0</v>
      </c>
      <c r="M14" s="2">
        <f t="shared" si="0"/>
        <v>1</v>
      </c>
      <c r="N14" s="3">
        <f t="shared" si="1"/>
        <v>0</v>
      </c>
      <c r="O14" s="3">
        <f t="shared" si="2"/>
        <v>0</v>
      </c>
      <c r="P14" s="7">
        <f t="shared" si="3"/>
        <v>0</v>
      </c>
      <c r="Q14" s="7">
        <f t="shared" ref="Q14:Q15" si="22">AVERAGE(N14:O14)</f>
        <v>0</v>
      </c>
      <c r="R14" s="9">
        <f t="shared" ref="R14:R15" si="23">L14-Q14</f>
        <v>0</v>
      </c>
    </row>
    <row r="15" spans="1:18" ht="21" customHeight="1" x14ac:dyDescent="0.3">
      <c r="A15" s="2">
        <v>12</v>
      </c>
      <c r="B15" s="17" t="s">
        <v>215</v>
      </c>
      <c r="C15" s="39" t="s">
        <v>54</v>
      </c>
      <c r="D15" s="2"/>
      <c r="E15" s="2"/>
      <c r="F15" s="2"/>
      <c r="G15" s="2"/>
      <c r="H15" s="2"/>
      <c r="I15" s="2">
        <f t="shared" si="19"/>
        <v>0</v>
      </c>
      <c r="J15" s="2">
        <f t="shared" si="20"/>
        <v>0</v>
      </c>
      <c r="K15" s="2"/>
      <c r="L15" s="2">
        <f t="shared" si="21"/>
        <v>0</v>
      </c>
      <c r="M15" s="2">
        <f t="shared" si="0"/>
        <v>1</v>
      </c>
      <c r="N15" s="3">
        <f t="shared" si="1"/>
        <v>0</v>
      </c>
      <c r="O15" s="3">
        <f t="shared" si="2"/>
        <v>0</v>
      </c>
      <c r="P15" s="7">
        <f t="shared" si="3"/>
        <v>0</v>
      </c>
      <c r="Q15" s="7">
        <f t="shared" si="22"/>
        <v>0</v>
      </c>
      <c r="R15" s="9">
        <f t="shared" si="23"/>
        <v>0</v>
      </c>
    </row>
    <row r="16" spans="1:18" ht="21" customHeight="1" x14ac:dyDescent="0.3">
      <c r="A16" s="2">
        <v>13</v>
      </c>
      <c r="B16" s="17" t="s">
        <v>94</v>
      </c>
      <c r="C16" s="39" t="s">
        <v>63</v>
      </c>
      <c r="D16" s="2"/>
      <c r="E16" s="2"/>
      <c r="F16" s="2"/>
      <c r="G16" s="2"/>
      <c r="H16" s="2"/>
      <c r="I16" s="2">
        <f>SUM(D16:H16)</f>
        <v>0</v>
      </c>
      <c r="J16" s="2">
        <f>SUM(P16/3)</f>
        <v>0</v>
      </c>
      <c r="K16" s="2"/>
      <c r="L16" s="2">
        <f>SUM(J16:K16)</f>
        <v>0</v>
      </c>
      <c r="M16" s="2">
        <f t="shared" si="0"/>
        <v>1</v>
      </c>
      <c r="N16" s="3">
        <f t="shared" si="1"/>
        <v>0</v>
      </c>
      <c r="O16" s="3">
        <f t="shared" si="2"/>
        <v>0</v>
      </c>
      <c r="P16" s="7">
        <f t="shared" si="3"/>
        <v>0</v>
      </c>
      <c r="Q16" s="7">
        <f>AVERAGE(N16:O16)</f>
        <v>0</v>
      </c>
      <c r="R16" s="10">
        <f>L16-Q16</f>
        <v>0</v>
      </c>
    </row>
    <row r="17" spans="1:18" ht="21" customHeight="1" x14ac:dyDescent="0.3">
      <c r="A17" s="2">
        <v>14</v>
      </c>
      <c r="B17" s="17" t="s">
        <v>134</v>
      </c>
      <c r="C17" s="39" t="s">
        <v>79</v>
      </c>
      <c r="D17" s="2"/>
      <c r="E17" s="2"/>
      <c r="F17" s="2"/>
      <c r="G17" s="2"/>
      <c r="H17" s="2"/>
      <c r="I17" s="2">
        <f t="shared" ref="I17:I18" si="24">SUM(D17:H17)</f>
        <v>0</v>
      </c>
      <c r="J17" s="2">
        <f t="shared" ref="J17:J18" si="25">SUM(P17/3)</f>
        <v>0</v>
      </c>
      <c r="K17" s="2"/>
      <c r="L17" s="2">
        <f t="shared" ref="L17:L18" si="26">SUM(J17:K17)</f>
        <v>0</v>
      </c>
      <c r="M17" s="2">
        <f t="shared" si="0"/>
        <v>1</v>
      </c>
      <c r="N17" s="3">
        <f t="shared" si="1"/>
        <v>0</v>
      </c>
      <c r="O17" s="3">
        <f t="shared" si="2"/>
        <v>0</v>
      </c>
      <c r="P17" s="7">
        <f t="shared" si="3"/>
        <v>0</v>
      </c>
      <c r="Q17" s="7">
        <f t="shared" ref="Q17:Q18" si="27">AVERAGE(N17:O17)</f>
        <v>0</v>
      </c>
      <c r="R17" s="9">
        <f t="shared" ref="R17:R18" si="28">L17-Q17</f>
        <v>0</v>
      </c>
    </row>
    <row r="18" spans="1:18" ht="21" customHeight="1" x14ac:dyDescent="0.3">
      <c r="A18" s="2">
        <v>15</v>
      </c>
      <c r="B18" s="17" t="s">
        <v>133</v>
      </c>
      <c r="C18" s="39" t="s">
        <v>41</v>
      </c>
      <c r="D18" s="2"/>
      <c r="E18" s="2"/>
      <c r="F18" s="2"/>
      <c r="G18" s="2"/>
      <c r="H18" s="2"/>
      <c r="I18" s="2">
        <f t="shared" si="24"/>
        <v>0</v>
      </c>
      <c r="J18" s="2">
        <f t="shared" si="25"/>
        <v>0</v>
      </c>
      <c r="K18" s="2"/>
      <c r="L18" s="2">
        <f t="shared" si="26"/>
        <v>0</v>
      </c>
      <c r="M18" s="2">
        <f t="shared" si="0"/>
        <v>1</v>
      </c>
      <c r="N18" s="3">
        <f t="shared" si="1"/>
        <v>0</v>
      </c>
      <c r="O18" s="3">
        <f t="shared" si="2"/>
        <v>0</v>
      </c>
      <c r="P18" s="7">
        <f t="shared" si="3"/>
        <v>0</v>
      </c>
      <c r="Q18" s="7">
        <f t="shared" si="27"/>
        <v>0</v>
      </c>
      <c r="R18" s="9">
        <f t="shared" si="28"/>
        <v>0</v>
      </c>
    </row>
    <row r="19" spans="1:18" ht="21" customHeight="1" x14ac:dyDescent="0.3">
      <c r="A19" s="46" t="s">
        <v>271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7"/>
      <c r="O19" s="47"/>
      <c r="P19" s="7"/>
      <c r="Q19" s="7"/>
      <c r="R19" s="1"/>
    </row>
    <row r="20" spans="1:18" ht="19.8" x14ac:dyDescent="0.3">
      <c r="A20" s="4"/>
      <c r="B20" s="4"/>
      <c r="C20" s="42" t="s">
        <v>9</v>
      </c>
      <c r="D20" s="42"/>
      <c r="E20" s="42"/>
      <c r="F20" s="4"/>
      <c r="G20" s="4"/>
      <c r="H20" s="4"/>
      <c r="I20" s="4"/>
      <c r="J20" s="4"/>
      <c r="K20" s="4"/>
      <c r="L20" s="4"/>
      <c r="M20" s="4"/>
      <c r="N20" s="4"/>
      <c r="O20" s="4"/>
      <c r="P20" s="7"/>
      <c r="Q20" s="7"/>
      <c r="R20" s="1"/>
    </row>
    <row r="21" spans="1:18" ht="16.2" customHeight="1" x14ac:dyDescent="0.3">
      <c r="A21" s="40" t="s">
        <v>274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</row>
    <row r="22" spans="1:18" x14ac:dyDescent="0.3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</row>
  </sheetData>
  <mergeCells count="6">
    <mergeCell ref="A21:R22"/>
    <mergeCell ref="A1:M2"/>
    <mergeCell ref="N2:P2"/>
    <mergeCell ref="Q2:R2"/>
    <mergeCell ref="A19:O19"/>
    <mergeCell ref="C20:E20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90" zoomScaleNormal="90" workbookViewId="0">
      <selection activeCell="M11" sqref="M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254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148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146</v>
      </c>
      <c r="K3" s="5" t="s">
        <v>273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86</v>
      </c>
      <c r="C4" s="2" t="s">
        <v>59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130</v>
      </c>
      <c r="C5" s="2" t="s">
        <v>79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2" t="s">
        <v>129</v>
      </c>
      <c r="C6" s="2" t="s">
        <v>79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2" t="s">
        <v>87</v>
      </c>
      <c r="C7" s="2" t="s">
        <v>63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2" t="s">
        <v>128</v>
      </c>
      <c r="C8" s="2" t="s">
        <v>41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6.9" customHeight="1" x14ac:dyDescent="0.3">
      <c r="A9" s="2">
        <v>6</v>
      </c>
      <c r="B9" s="2" t="s">
        <v>127</v>
      </c>
      <c r="C9" s="2" t="s">
        <v>41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6.9" customHeight="1" x14ac:dyDescent="0.3">
      <c r="A10" s="2">
        <v>7</v>
      </c>
      <c r="B10" s="2" t="s">
        <v>97</v>
      </c>
      <c r="C10" s="2" t="s">
        <v>41</v>
      </c>
      <c r="D10" s="2"/>
      <c r="E10" s="2"/>
      <c r="F10" s="2"/>
      <c r="G10" s="2"/>
      <c r="H10" s="2"/>
      <c r="I10" s="2">
        <f t="shared" ref="I10:I11" si="14">SUM(D10:H10)</f>
        <v>0</v>
      </c>
      <c r="J10" s="2">
        <f t="shared" ref="J10:J11" si="15">SUM(P10/3)</f>
        <v>0</v>
      </c>
      <c r="K10" s="2"/>
      <c r="L10" s="2">
        <f t="shared" ref="L10:L11" si="16">SUM(J10:K10)</f>
        <v>0</v>
      </c>
      <c r="M10" s="2">
        <f t="shared" si="0"/>
        <v>1</v>
      </c>
      <c r="N10" s="3">
        <f t="shared" ref="N10:N11" si="17">MAX(D10:H10)</f>
        <v>0</v>
      </c>
      <c r="O10" s="3">
        <f t="shared" ref="O10:O11" si="18">MIN(D10:H10)</f>
        <v>0</v>
      </c>
      <c r="P10" s="7">
        <f t="shared" ref="P10:P11" si="19">SUM(I10-N10-O10)</f>
        <v>0</v>
      </c>
      <c r="Q10" s="7">
        <f t="shared" ref="Q10:Q11" si="20">AVERAGE(N10:O10)</f>
        <v>0</v>
      </c>
      <c r="R10" s="9">
        <f t="shared" ref="R10:R11" si="21">L10-Q10</f>
        <v>0</v>
      </c>
    </row>
    <row r="11" spans="1:18" ht="36.9" customHeight="1" x14ac:dyDescent="0.3">
      <c r="A11" s="2">
        <v>8</v>
      </c>
      <c r="B11" s="2" t="s">
        <v>216</v>
      </c>
      <c r="C11" s="2" t="s">
        <v>79</v>
      </c>
      <c r="D11" s="2"/>
      <c r="E11" s="2"/>
      <c r="F11" s="2"/>
      <c r="G11" s="2"/>
      <c r="H11" s="2"/>
      <c r="I11" s="2">
        <f t="shared" si="14"/>
        <v>0</v>
      </c>
      <c r="J11" s="2">
        <f t="shared" si="15"/>
        <v>0</v>
      </c>
      <c r="K11" s="2"/>
      <c r="L11" s="2">
        <f t="shared" si="16"/>
        <v>0</v>
      </c>
      <c r="M11" s="2">
        <f t="shared" si="0"/>
        <v>1</v>
      </c>
      <c r="N11" s="3">
        <f t="shared" si="17"/>
        <v>0</v>
      </c>
      <c r="O11" s="3">
        <f t="shared" si="18"/>
        <v>0</v>
      </c>
      <c r="P11" s="7">
        <f t="shared" si="19"/>
        <v>0</v>
      </c>
      <c r="Q11" s="7">
        <f t="shared" si="20"/>
        <v>0</v>
      </c>
      <c r="R11" s="9">
        <f t="shared" si="21"/>
        <v>0</v>
      </c>
    </row>
    <row r="12" spans="1:18" ht="24" customHeight="1" x14ac:dyDescent="0.3">
      <c r="A12" s="20" t="s">
        <v>228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4"/>
      <c r="O12" s="24"/>
    </row>
    <row r="13" spans="1:18" ht="28.5" customHeight="1" x14ac:dyDescent="0.3">
      <c r="A13" s="4"/>
      <c r="B13" s="4"/>
      <c r="C13" s="42" t="s">
        <v>9</v>
      </c>
      <c r="D13" s="42"/>
      <c r="E13" s="42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x14ac:dyDescent="0.3">
      <c r="A14" s="40" t="s">
        <v>267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</row>
    <row r="15" spans="1:18" x14ac:dyDescent="0.3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</row>
  </sheetData>
  <sortState ref="A4:C11">
    <sortCondition ref="A3"/>
  </sortState>
  <mergeCells count="5">
    <mergeCell ref="A1:M2"/>
    <mergeCell ref="N2:P2"/>
    <mergeCell ref="Q2:R2"/>
    <mergeCell ref="C13:E13"/>
    <mergeCell ref="A14:R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110" zoomScaleNormal="110" workbookViewId="0">
      <selection activeCell="M5" sqref="M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255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148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149</v>
      </c>
      <c r="K3" s="5" t="s">
        <v>14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217</v>
      </c>
      <c r="C4" s="2" t="s">
        <v>38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218</v>
      </c>
      <c r="C5" s="2" t="s">
        <v>219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3" t="s">
        <v>220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4"/>
      <c r="O6" s="24"/>
    </row>
    <row r="7" spans="1:18" ht="36.9" customHeight="1" x14ac:dyDescent="0.3">
      <c r="A7" s="4"/>
      <c r="B7" s="4"/>
      <c r="C7" s="42" t="s">
        <v>9</v>
      </c>
      <c r="D7" s="42"/>
      <c r="E7" s="42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6.9" customHeight="1" x14ac:dyDescent="0.3">
      <c r="A8" s="40" t="s">
        <v>267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</row>
    <row r="9" spans="1:18" ht="36.9" customHeight="1" x14ac:dyDescent="0.3"/>
    <row r="10" spans="1:18" ht="51" customHeight="1" x14ac:dyDescent="0.3"/>
  </sheetData>
  <mergeCells count="5">
    <mergeCell ref="A8:R8"/>
    <mergeCell ref="A1:M2"/>
    <mergeCell ref="N2:P2"/>
    <mergeCell ref="Q2:R2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A13" zoomScale="90" zoomScaleNormal="90" workbookViewId="0">
      <selection activeCell="M12" sqref="M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49" t="s">
        <v>256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4" t="s">
        <v>24</v>
      </c>
      <c r="O2" s="44"/>
      <c r="P2" s="44"/>
      <c r="Q2" s="45" t="s">
        <v>21</v>
      </c>
      <c r="R2" s="45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23</v>
      </c>
      <c r="J3" s="6" t="s">
        <v>29</v>
      </c>
      <c r="K3" s="5" t="s">
        <v>272</v>
      </c>
      <c r="L3" s="5" t="s">
        <v>16</v>
      </c>
      <c r="M3" s="2" t="s">
        <v>0</v>
      </c>
      <c r="N3" s="13" t="s">
        <v>17</v>
      </c>
      <c r="O3" s="13" t="s">
        <v>18</v>
      </c>
      <c r="P3" s="14" t="s">
        <v>15</v>
      </c>
      <c r="Q3" s="8" t="s">
        <v>19</v>
      </c>
      <c r="R3" s="12" t="s">
        <v>20</v>
      </c>
    </row>
    <row r="4" spans="1:18" ht="36.9" customHeight="1" x14ac:dyDescent="0.3">
      <c r="A4" s="2">
        <v>1</v>
      </c>
      <c r="B4" s="2" t="s">
        <v>221</v>
      </c>
      <c r="C4" s="2" t="s">
        <v>47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2" si="0">RANK(L4,$L$4:$L$12)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73</v>
      </c>
      <c r="C5" s="2" t="s">
        <v>10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2" t="s">
        <v>227</v>
      </c>
      <c r="C6" s="2" t="s">
        <v>140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2" t="s">
        <v>222</v>
      </c>
      <c r="C7" s="2" t="s">
        <v>47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2" t="s">
        <v>223</v>
      </c>
      <c r="C8" s="2" t="s">
        <v>47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6.9" customHeight="1" x14ac:dyDescent="0.3">
      <c r="A9" s="2">
        <v>6</v>
      </c>
      <c r="B9" s="2" t="s">
        <v>226</v>
      </c>
      <c r="C9" s="2" t="s">
        <v>140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6.9" customHeight="1" x14ac:dyDescent="0.3">
      <c r="A10" s="2">
        <v>7</v>
      </c>
      <c r="B10" s="2" t="s">
        <v>224</v>
      </c>
      <c r="C10" s="2" t="s">
        <v>139</v>
      </c>
      <c r="D10" s="2"/>
      <c r="E10" s="2"/>
      <c r="F10" s="2"/>
      <c r="G10" s="2"/>
      <c r="H10" s="2"/>
      <c r="I10" s="2">
        <f t="shared" ref="I10:I12" si="14">SUM(D10:H10)</f>
        <v>0</v>
      </c>
      <c r="J10" s="2">
        <f t="shared" ref="J10:J12" si="15">SUM(P10/3)</f>
        <v>0</v>
      </c>
      <c r="K10" s="2"/>
      <c r="L10" s="2">
        <f t="shared" ref="L10:L12" si="16">SUM(J10:K10)</f>
        <v>0</v>
      </c>
      <c r="M10" s="2">
        <f t="shared" si="0"/>
        <v>1</v>
      </c>
      <c r="N10" s="3">
        <f t="shared" ref="N10:N12" si="17">MAX(D10:H10)</f>
        <v>0</v>
      </c>
      <c r="O10" s="3">
        <f t="shared" ref="O10:O12" si="18">MIN(D10:H10)</f>
        <v>0</v>
      </c>
      <c r="P10" s="7">
        <f t="shared" ref="P10:P12" si="19">SUM(I10-N10-O10)</f>
        <v>0</v>
      </c>
      <c r="Q10" s="7">
        <f t="shared" ref="Q10:Q12" si="20">AVERAGE(N10:O10)</f>
        <v>0</v>
      </c>
      <c r="R10" s="9">
        <f t="shared" ref="R10:R12" si="21">L10-Q10</f>
        <v>0</v>
      </c>
    </row>
    <row r="11" spans="1:18" ht="36.9" customHeight="1" x14ac:dyDescent="0.3">
      <c r="A11" s="2">
        <v>8</v>
      </c>
      <c r="B11" s="2" t="s">
        <v>225</v>
      </c>
      <c r="C11" s="2" t="s">
        <v>139</v>
      </c>
      <c r="D11" s="2"/>
      <c r="E11" s="2"/>
      <c r="F11" s="2"/>
      <c r="G11" s="2"/>
      <c r="H11" s="2"/>
      <c r="I11" s="2">
        <f t="shared" si="14"/>
        <v>0</v>
      </c>
      <c r="J11" s="2">
        <f t="shared" si="15"/>
        <v>0</v>
      </c>
      <c r="K11" s="2"/>
      <c r="L11" s="2">
        <f t="shared" si="16"/>
        <v>0</v>
      </c>
      <c r="M11" s="2">
        <f t="shared" si="0"/>
        <v>1</v>
      </c>
      <c r="N11" s="3">
        <f t="shared" si="17"/>
        <v>0</v>
      </c>
      <c r="O11" s="3">
        <f t="shared" si="18"/>
        <v>0</v>
      </c>
      <c r="P11" s="7">
        <f t="shared" si="19"/>
        <v>0</v>
      </c>
      <c r="Q11" s="7">
        <f t="shared" si="20"/>
        <v>0</v>
      </c>
      <c r="R11" s="9">
        <f t="shared" si="21"/>
        <v>0</v>
      </c>
    </row>
    <row r="12" spans="1:18" ht="36.75" customHeight="1" x14ac:dyDescent="0.3">
      <c r="A12" s="2">
        <v>9</v>
      </c>
      <c r="B12" s="2" t="s">
        <v>141</v>
      </c>
      <c r="C12" s="2" t="s">
        <v>10</v>
      </c>
      <c r="D12" s="2"/>
      <c r="E12" s="2"/>
      <c r="F12" s="2"/>
      <c r="G12" s="2"/>
      <c r="H12" s="2"/>
      <c r="I12" s="2">
        <f t="shared" si="14"/>
        <v>0</v>
      </c>
      <c r="J12" s="2">
        <f t="shared" si="15"/>
        <v>0</v>
      </c>
      <c r="K12" s="2"/>
      <c r="L12" s="2">
        <f t="shared" si="16"/>
        <v>0</v>
      </c>
      <c r="M12" s="2">
        <f t="shared" si="0"/>
        <v>1</v>
      </c>
      <c r="N12" s="3">
        <f t="shared" si="17"/>
        <v>0</v>
      </c>
      <c r="O12" s="3">
        <f t="shared" si="18"/>
        <v>0</v>
      </c>
      <c r="P12" s="7">
        <f t="shared" si="19"/>
        <v>0</v>
      </c>
      <c r="Q12" s="7">
        <f t="shared" si="20"/>
        <v>0</v>
      </c>
      <c r="R12" s="9">
        <f t="shared" si="21"/>
        <v>0</v>
      </c>
    </row>
    <row r="13" spans="1:18" ht="30.75" customHeight="1" x14ac:dyDescent="0.3">
      <c r="A13" s="46" t="s">
        <v>189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7"/>
      <c r="O13" s="47"/>
    </row>
    <row r="14" spans="1:18" ht="30" customHeight="1" x14ac:dyDescent="0.3">
      <c r="A14" s="4"/>
      <c r="B14" s="4"/>
      <c r="C14" s="42" t="s">
        <v>9</v>
      </c>
      <c r="D14" s="42"/>
      <c r="E14" s="42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41.25" customHeight="1" x14ac:dyDescent="0.3">
      <c r="A15" s="40" t="s">
        <v>267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</row>
  </sheetData>
  <sortState ref="A4:C12">
    <sortCondition ref="A3"/>
  </sortState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1國男奇兵</vt:lpstr>
      <vt:lpstr>2國女奇兵</vt:lpstr>
      <vt:lpstr>3社男雙兵</vt:lpstr>
      <vt:lpstr>4國男雙兵</vt:lpstr>
      <vt:lpstr>5小高男雙兵</vt:lpstr>
      <vt:lpstr>6小高女雙兵</vt:lpstr>
      <vt:lpstr>7小低女雙兵</vt:lpstr>
      <vt:lpstr>8小高男功夫扇</vt:lpstr>
      <vt:lpstr>9小低男功夫扇</vt:lpstr>
      <vt:lpstr>10小高女功夫扇</vt:lpstr>
      <vt:lpstr>11小低女功夫扇</vt:lpstr>
      <vt:lpstr>12國男短兵</vt:lpstr>
      <vt:lpstr>13國女短兵</vt:lpstr>
      <vt:lpstr>14小高男國術劍術</vt:lpstr>
      <vt:lpstr>15小高女國術劍術</vt:lpstr>
      <vt:lpstr>16小高女國術刀術</vt:lpstr>
      <vt:lpstr>17社男國術長兵</vt:lpstr>
      <vt:lpstr>18國男長兵</vt:lpstr>
      <vt:lpstr>19小高男長兵</vt:lpstr>
      <vt:lpstr>20小高女長兵</vt:lpstr>
      <vt:lpstr>21國女長兵</vt:lpstr>
      <vt:lpstr>22國男棍術</vt:lpstr>
      <vt:lpstr>23小高男國術棍術</vt:lpstr>
      <vt:lpstr>24小低男國術棍術</vt:lpstr>
      <vt:lpstr>25小高女國術棍術</vt:lpstr>
      <vt:lpstr>26小低女國術棍術</vt:lpstr>
      <vt:lpstr>27社男內家拳</vt:lpstr>
      <vt:lpstr>28國男內家拳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吳青昊</cp:lastModifiedBy>
  <cp:lastPrinted>2019-04-02T04:06:58Z</cp:lastPrinted>
  <dcterms:created xsi:type="dcterms:W3CDTF">2017-10-16T13:29:03Z</dcterms:created>
  <dcterms:modified xsi:type="dcterms:W3CDTF">2019-04-02T04:33:24Z</dcterms:modified>
</cp:coreProperties>
</file>