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"/>
    </mc:Choice>
  </mc:AlternateContent>
  <bookViews>
    <workbookView xWindow="0" yWindow="48" windowWidth="20736" windowHeight="9276" tabRatio="950"/>
  </bookViews>
  <sheets>
    <sheet name="29小高男內家拳" sheetId="36" r:id="rId1"/>
    <sheet name="30國女內家拳" sheetId="50" r:id="rId2"/>
    <sheet name="31小高女內家拳" sheetId="37" r:id="rId3"/>
    <sheet name="32小低女內家拳" sheetId="38" r:id="rId4"/>
    <sheet name="33社男南拳" sheetId="39" r:id="rId5"/>
    <sheet name="34國男南拳" sheetId="51" r:id="rId6"/>
    <sheet name="35國女南拳" sheetId="41" r:id="rId7"/>
    <sheet name="36小高男福建南拳" sheetId="52" r:id="rId8"/>
    <sheet name="37小低男福建南拳" sheetId="53" r:id="rId9"/>
    <sheet name="38小高女福建南拳" sheetId="44" r:id="rId10"/>
    <sheet name="39小低女福建南拳" sheetId="54" r:id="rId11"/>
    <sheet name="40小高男廣東南拳" sheetId="46" r:id="rId12"/>
    <sheet name="41小高女廣東南拳" sheetId="55" r:id="rId13"/>
    <sheet name="42國男對練" sheetId="56" r:id="rId14"/>
    <sheet name="43小高男對練" sheetId="49" r:id="rId15"/>
  </sheets>
  <calcPr calcId="152511"/>
</workbook>
</file>

<file path=xl/calcChain.xml><?xml version="1.0" encoding="utf-8"?>
<calcChain xmlns="http://schemas.openxmlformats.org/spreadsheetml/2006/main">
  <c r="R4" i="56" l="1"/>
  <c r="Q7" i="56"/>
  <c r="P7" i="56"/>
  <c r="O7" i="56"/>
  <c r="N7" i="56"/>
  <c r="J7" i="56"/>
  <c r="L7" i="56" s="1"/>
  <c r="I7" i="56"/>
  <c r="Q6" i="56"/>
  <c r="P6" i="56"/>
  <c r="J6" i="56" s="1"/>
  <c r="L6" i="56" s="1"/>
  <c r="O6" i="56"/>
  <c r="N6" i="56"/>
  <c r="I6" i="56"/>
  <c r="Q5" i="56"/>
  <c r="P5" i="56"/>
  <c r="J5" i="56" s="1"/>
  <c r="L5" i="56" s="1"/>
  <c r="O5" i="56"/>
  <c r="N5" i="56"/>
  <c r="I5" i="56"/>
  <c r="Q4" i="56"/>
  <c r="P4" i="56"/>
  <c r="O4" i="56"/>
  <c r="N4" i="56"/>
  <c r="J4" i="56"/>
  <c r="L4" i="56" s="1"/>
  <c r="I4" i="56"/>
  <c r="R4" i="55"/>
  <c r="Q8" i="55"/>
  <c r="P8" i="55"/>
  <c r="O8" i="55"/>
  <c r="N8" i="55"/>
  <c r="J8" i="55"/>
  <c r="L8" i="55" s="1"/>
  <c r="I8" i="55"/>
  <c r="Q7" i="55"/>
  <c r="P7" i="55"/>
  <c r="O7" i="55"/>
  <c r="N7" i="55"/>
  <c r="L7" i="55"/>
  <c r="R7" i="55" s="1"/>
  <c r="J7" i="55"/>
  <c r="I7" i="55"/>
  <c r="Q6" i="55"/>
  <c r="P6" i="55"/>
  <c r="O6" i="55"/>
  <c r="N6" i="55"/>
  <c r="J6" i="55"/>
  <c r="L6" i="55" s="1"/>
  <c r="I6" i="55"/>
  <c r="Q5" i="55"/>
  <c r="P5" i="55"/>
  <c r="O5" i="55"/>
  <c r="N5" i="55"/>
  <c r="J5" i="55"/>
  <c r="L5" i="55" s="1"/>
  <c r="I5" i="55"/>
  <c r="Q4" i="55"/>
  <c r="P4" i="55"/>
  <c r="O4" i="55"/>
  <c r="N4" i="55"/>
  <c r="J4" i="55"/>
  <c r="L4" i="55" s="1"/>
  <c r="I4" i="55"/>
  <c r="R4" i="54"/>
  <c r="Q10" i="54"/>
  <c r="P10" i="54"/>
  <c r="O10" i="54"/>
  <c r="N10" i="54"/>
  <c r="J10" i="54"/>
  <c r="L10" i="54" s="1"/>
  <c r="I10" i="54"/>
  <c r="Q9" i="54"/>
  <c r="P9" i="54"/>
  <c r="O9" i="54"/>
  <c r="N9" i="54"/>
  <c r="L9" i="54"/>
  <c r="R9" i="54" s="1"/>
  <c r="J9" i="54"/>
  <c r="I9" i="54"/>
  <c r="Q8" i="54"/>
  <c r="P8" i="54"/>
  <c r="O8" i="54"/>
  <c r="N8" i="54"/>
  <c r="J8" i="54"/>
  <c r="L8" i="54" s="1"/>
  <c r="I8" i="54"/>
  <c r="Q7" i="54"/>
  <c r="P7" i="54"/>
  <c r="J7" i="54" s="1"/>
  <c r="L7" i="54" s="1"/>
  <c r="O7" i="54"/>
  <c r="N7" i="54"/>
  <c r="I7" i="54"/>
  <c r="Q6" i="54"/>
  <c r="P6" i="54"/>
  <c r="O6" i="54"/>
  <c r="N6" i="54"/>
  <c r="J6" i="54"/>
  <c r="L6" i="54" s="1"/>
  <c r="I6" i="54"/>
  <c r="R5" i="54"/>
  <c r="Q5" i="54"/>
  <c r="P5" i="54"/>
  <c r="O5" i="54"/>
  <c r="N5" i="54"/>
  <c r="L5" i="54"/>
  <c r="M5" i="54" s="1"/>
  <c r="J5" i="54"/>
  <c r="I5" i="54"/>
  <c r="Q4" i="54"/>
  <c r="P4" i="54"/>
  <c r="O4" i="54"/>
  <c r="N4" i="54"/>
  <c r="J4" i="54"/>
  <c r="L4" i="54" s="1"/>
  <c r="I4" i="54"/>
  <c r="I12" i="44"/>
  <c r="P12" i="44" s="1"/>
  <c r="J12" i="44" s="1"/>
  <c r="L12" i="44" s="1"/>
  <c r="N12" i="44"/>
  <c r="Q12" i="44" s="1"/>
  <c r="O12" i="44"/>
  <c r="R4" i="53"/>
  <c r="M6" i="53"/>
  <c r="Q10" i="53"/>
  <c r="P10" i="53"/>
  <c r="O10" i="53"/>
  <c r="N10" i="53"/>
  <c r="J10" i="53"/>
  <c r="L10" i="53" s="1"/>
  <c r="I10" i="53"/>
  <c r="Q9" i="53"/>
  <c r="P9" i="53"/>
  <c r="J9" i="53" s="1"/>
  <c r="L9" i="53" s="1"/>
  <c r="O9" i="53"/>
  <c r="N9" i="53"/>
  <c r="I9" i="53"/>
  <c r="Q8" i="53"/>
  <c r="P8" i="53"/>
  <c r="O8" i="53"/>
  <c r="N8" i="53"/>
  <c r="J8" i="53"/>
  <c r="L8" i="53" s="1"/>
  <c r="I8" i="53"/>
  <c r="Q7" i="53"/>
  <c r="P7" i="53"/>
  <c r="O7" i="53"/>
  <c r="N7" i="53"/>
  <c r="J7" i="53"/>
  <c r="L7" i="53" s="1"/>
  <c r="I7" i="53"/>
  <c r="Q6" i="53"/>
  <c r="P6" i="53"/>
  <c r="O6" i="53"/>
  <c r="N6" i="53"/>
  <c r="J6" i="53"/>
  <c r="L6" i="53" s="1"/>
  <c r="I6" i="53"/>
  <c r="Q5" i="53"/>
  <c r="P5" i="53"/>
  <c r="J5" i="53" s="1"/>
  <c r="L5" i="53" s="1"/>
  <c r="O5" i="53"/>
  <c r="N5" i="53"/>
  <c r="I5" i="53"/>
  <c r="Q4" i="53"/>
  <c r="P4" i="53"/>
  <c r="O4" i="53"/>
  <c r="N4" i="53"/>
  <c r="J4" i="53"/>
  <c r="L4" i="53" s="1"/>
  <c r="I4" i="53"/>
  <c r="R4" i="52"/>
  <c r="Q16" i="52"/>
  <c r="O16" i="52"/>
  <c r="N16" i="52"/>
  <c r="I16" i="52"/>
  <c r="P16" i="52" s="1"/>
  <c r="J16" i="52" s="1"/>
  <c r="L16" i="52" s="1"/>
  <c r="O15" i="52"/>
  <c r="N15" i="52"/>
  <c r="Q15" i="52" s="1"/>
  <c r="I15" i="52"/>
  <c r="P15" i="52" s="1"/>
  <c r="J15" i="52" s="1"/>
  <c r="L15" i="52" s="1"/>
  <c r="O14" i="52"/>
  <c r="P14" i="52" s="1"/>
  <c r="J14" i="52" s="1"/>
  <c r="L14" i="52" s="1"/>
  <c r="N14" i="52"/>
  <c r="I14" i="52"/>
  <c r="Q13" i="52"/>
  <c r="P13" i="52"/>
  <c r="J13" i="52" s="1"/>
  <c r="L13" i="52" s="1"/>
  <c r="O13" i="52"/>
  <c r="N13" i="52"/>
  <c r="I13" i="52"/>
  <c r="Q12" i="52"/>
  <c r="O12" i="52"/>
  <c r="N12" i="52"/>
  <c r="I12" i="52"/>
  <c r="P12" i="52" s="1"/>
  <c r="J12" i="52" s="1"/>
  <c r="L12" i="52" s="1"/>
  <c r="O11" i="52"/>
  <c r="N11" i="52"/>
  <c r="Q11" i="52" s="1"/>
  <c r="I11" i="52"/>
  <c r="P11" i="52" s="1"/>
  <c r="J11" i="52" s="1"/>
  <c r="L11" i="52" s="1"/>
  <c r="O10" i="52"/>
  <c r="P10" i="52" s="1"/>
  <c r="J10" i="52" s="1"/>
  <c r="L10" i="52" s="1"/>
  <c r="N10" i="52"/>
  <c r="I10" i="52"/>
  <c r="Q9" i="52"/>
  <c r="P9" i="52"/>
  <c r="J9" i="52" s="1"/>
  <c r="L9" i="52" s="1"/>
  <c r="O9" i="52"/>
  <c r="N9" i="52"/>
  <c r="I9" i="52"/>
  <c r="Q8" i="52"/>
  <c r="O8" i="52"/>
  <c r="N8" i="52"/>
  <c r="I8" i="52"/>
  <c r="P8" i="52" s="1"/>
  <c r="J8" i="52" s="1"/>
  <c r="L8" i="52" s="1"/>
  <c r="O7" i="52"/>
  <c r="N7" i="52"/>
  <c r="Q7" i="52" s="1"/>
  <c r="I7" i="52"/>
  <c r="P7" i="52" s="1"/>
  <c r="J7" i="52" s="1"/>
  <c r="L7" i="52" s="1"/>
  <c r="O6" i="52"/>
  <c r="P6" i="52" s="1"/>
  <c r="J6" i="52" s="1"/>
  <c r="L6" i="52" s="1"/>
  <c r="N6" i="52"/>
  <c r="I6" i="52"/>
  <c r="Q5" i="52"/>
  <c r="P5" i="52"/>
  <c r="J5" i="52" s="1"/>
  <c r="L5" i="52" s="1"/>
  <c r="O5" i="52"/>
  <c r="N5" i="52"/>
  <c r="I5" i="52"/>
  <c r="Q4" i="52"/>
  <c r="O4" i="52"/>
  <c r="N4" i="52"/>
  <c r="I4" i="52"/>
  <c r="P4" i="52" s="1"/>
  <c r="J4" i="52" s="1"/>
  <c r="L4" i="52" s="1"/>
  <c r="R4" i="51"/>
  <c r="Q22" i="51"/>
  <c r="P22" i="51"/>
  <c r="O22" i="51"/>
  <c r="N22" i="51"/>
  <c r="J22" i="51"/>
  <c r="L22" i="51" s="1"/>
  <c r="I22" i="51"/>
  <c r="Q21" i="51"/>
  <c r="P21" i="51"/>
  <c r="O21" i="51"/>
  <c r="N21" i="51"/>
  <c r="L21" i="51"/>
  <c r="R21" i="51" s="1"/>
  <c r="J21" i="51"/>
  <c r="I21" i="51"/>
  <c r="Q20" i="51"/>
  <c r="P20" i="51"/>
  <c r="O20" i="51"/>
  <c r="N20" i="51"/>
  <c r="J20" i="51"/>
  <c r="L20" i="51" s="1"/>
  <c r="I20" i="51"/>
  <c r="Q19" i="51"/>
  <c r="P19" i="51"/>
  <c r="O19" i="51"/>
  <c r="N19" i="51"/>
  <c r="J19" i="51"/>
  <c r="L19" i="51" s="1"/>
  <c r="I19" i="51"/>
  <c r="Q18" i="51"/>
  <c r="P18" i="51"/>
  <c r="O18" i="51"/>
  <c r="N18" i="51"/>
  <c r="J18" i="51"/>
  <c r="L18" i="51" s="1"/>
  <c r="I18" i="51"/>
  <c r="Q17" i="51"/>
  <c r="P17" i="51"/>
  <c r="O17" i="51"/>
  <c r="N17" i="51"/>
  <c r="L17" i="51"/>
  <c r="R17" i="51" s="1"/>
  <c r="J17" i="51"/>
  <c r="I17" i="51"/>
  <c r="Q16" i="51"/>
  <c r="P16" i="51"/>
  <c r="O16" i="51"/>
  <c r="N16" i="51"/>
  <c r="J16" i="51"/>
  <c r="L16" i="51" s="1"/>
  <c r="I16" i="51"/>
  <c r="Q15" i="51"/>
  <c r="P15" i="51"/>
  <c r="O15" i="51"/>
  <c r="N15" i="51"/>
  <c r="J15" i="51"/>
  <c r="L15" i="51" s="1"/>
  <c r="I15" i="51"/>
  <c r="Q14" i="51"/>
  <c r="P14" i="51"/>
  <c r="O14" i="51"/>
  <c r="N14" i="51"/>
  <c r="J14" i="51"/>
  <c r="L14" i="51" s="1"/>
  <c r="I14" i="51"/>
  <c r="Q13" i="51"/>
  <c r="P13" i="51"/>
  <c r="O13" i="51"/>
  <c r="N13" i="51"/>
  <c r="L13" i="51"/>
  <c r="R13" i="51" s="1"/>
  <c r="J13" i="51"/>
  <c r="I13" i="51"/>
  <c r="Q12" i="51"/>
  <c r="P12" i="51"/>
  <c r="O12" i="51"/>
  <c r="N12" i="51"/>
  <c r="J12" i="51"/>
  <c r="L12" i="51" s="1"/>
  <c r="I12" i="51"/>
  <c r="Q11" i="51"/>
  <c r="P11" i="51"/>
  <c r="O11" i="51"/>
  <c r="N11" i="51"/>
  <c r="J11" i="51"/>
  <c r="L11" i="51" s="1"/>
  <c r="I11" i="51"/>
  <c r="Q10" i="51"/>
  <c r="P10" i="51"/>
  <c r="O10" i="51"/>
  <c r="N10" i="51"/>
  <c r="J10" i="51"/>
  <c r="L10" i="51" s="1"/>
  <c r="I10" i="51"/>
  <c r="Q9" i="51"/>
  <c r="P9" i="51"/>
  <c r="O9" i="51"/>
  <c r="N9" i="51"/>
  <c r="L9" i="51"/>
  <c r="R9" i="51" s="1"/>
  <c r="J9" i="51"/>
  <c r="I9" i="51"/>
  <c r="Q8" i="51"/>
  <c r="P8" i="51"/>
  <c r="O8" i="51"/>
  <c r="N8" i="51"/>
  <c r="J8" i="51"/>
  <c r="L8" i="51" s="1"/>
  <c r="I8" i="51"/>
  <c r="Q7" i="51"/>
  <c r="P7" i="51"/>
  <c r="O7" i="51"/>
  <c r="N7" i="51"/>
  <c r="J7" i="51"/>
  <c r="L7" i="51" s="1"/>
  <c r="I7" i="51"/>
  <c r="Q6" i="51"/>
  <c r="P6" i="51"/>
  <c r="O6" i="51"/>
  <c r="N6" i="51"/>
  <c r="J6" i="51"/>
  <c r="L6" i="51" s="1"/>
  <c r="I6" i="51"/>
  <c r="Q5" i="51"/>
  <c r="P5" i="51"/>
  <c r="J5" i="51" s="1"/>
  <c r="L5" i="51" s="1"/>
  <c r="O5" i="51"/>
  <c r="N5" i="51"/>
  <c r="I5" i="51"/>
  <c r="Q4" i="51"/>
  <c r="P4" i="51"/>
  <c r="O4" i="51"/>
  <c r="N4" i="51"/>
  <c r="J4" i="51"/>
  <c r="L4" i="51" s="1"/>
  <c r="I4" i="51"/>
  <c r="M4" i="56" l="1"/>
  <c r="R5" i="56"/>
  <c r="M5" i="56"/>
  <c r="R7" i="56"/>
  <c r="M7" i="56"/>
  <c r="R6" i="56"/>
  <c r="M6" i="56"/>
  <c r="R8" i="55"/>
  <c r="M8" i="55"/>
  <c r="M5" i="55"/>
  <c r="R5" i="55"/>
  <c r="M4" i="55"/>
  <c r="M6" i="55"/>
  <c r="R6" i="55"/>
  <c r="M7" i="55"/>
  <c r="M4" i="54"/>
  <c r="R8" i="54"/>
  <c r="M8" i="54"/>
  <c r="R6" i="54"/>
  <c r="M6" i="54"/>
  <c r="M7" i="54"/>
  <c r="R7" i="54"/>
  <c r="R10" i="54"/>
  <c r="M10" i="54"/>
  <c r="M9" i="54"/>
  <c r="M12" i="44"/>
  <c r="R12" i="44"/>
  <c r="R6" i="53"/>
  <c r="R8" i="53"/>
  <c r="M8" i="53"/>
  <c r="R5" i="53"/>
  <c r="M5" i="53"/>
  <c r="M7" i="53"/>
  <c r="R7" i="53"/>
  <c r="R9" i="53"/>
  <c r="M9" i="53"/>
  <c r="M4" i="53"/>
  <c r="R10" i="53"/>
  <c r="M10" i="53"/>
  <c r="M4" i="52"/>
  <c r="R7" i="52"/>
  <c r="M7" i="52"/>
  <c r="M13" i="52"/>
  <c r="R13" i="52"/>
  <c r="R14" i="52"/>
  <c r="M14" i="52"/>
  <c r="R16" i="52"/>
  <c r="M16" i="52"/>
  <c r="M9" i="52"/>
  <c r="R9" i="52"/>
  <c r="M10" i="52"/>
  <c r="R12" i="52"/>
  <c r="M12" i="52"/>
  <c r="R15" i="52"/>
  <c r="M15" i="52"/>
  <c r="M5" i="52"/>
  <c r="R5" i="52"/>
  <c r="M6" i="52"/>
  <c r="R8" i="52"/>
  <c r="M8" i="52"/>
  <c r="R11" i="52"/>
  <c r="M11" i="52"/>
  <c r="Q6" i="52"/>
  <c r="R6" i="52" s="1"/>
  <c r="Q10" i="52"/>
  <c r="R10" i="52" s="1"/>
  <c r="Q14" i="52"/>
  <c r="R6" i="51"/>
  <c r="M6" i="51"/>
  <c r="M8" i="51"/>
  <c r="R8" i="51"/>
  <c r="M15" i="51"/>
  <c r="R15" i="51"/>
  <c r="R22" i="51"/>
  <c r="M22" i="51"/>
  <c r="M4" i="51"/>
  <c r="R5" i="51"/>
  <c r="M5" i="51"/>
  <c r="R10" i="51"/>
  <c r="M10" i="51"/>
  <c r="R12" i="51"/>
  <c r="M12" i="51"/>
  <c r="M19" i="51"/>
  <c r="R19" i="51"/>
  <c r="M7" i="51"/>
  <c r="R7" i="51"/>
  <c r="R14" i="51"/>
  <c r="M14" i="51"/>
  <c r="R16" i="51"/>
  <c r="M16" i="51"/>
  <c r="M11" i="51"/>
  <c r="R11" i="51"/>
  <c r="R18" i="51"/>
  <c r="M18" i="51"/>
  <c r="R20" i="51"/>
  <c r="M20" i="51"/>
  <c r="M17" i="51"/>
  <c r="M9" i="51"/>
  <c r="M21" i="51"/>
  <c r="M13" i="51"/>
  <c r="O8" i="50" l="1"/>
  <c r="Q8" i="50" s="1"/>
  <c r="N8" i="50"/>
  <c r="I8" i="50"/>
  <c r="O7" i="50"/>
  <c r="N7" i="50"/>
  <c r="I7" i="50"/>
  <c r="O6" i="50"/>
  <c r="N6" i="50"/>
  <c r="I6" i="50"/>
  <c r="O5" i="50"/>
  <c r="N5" i="50"/>
  <c r="I5" i="50"/>
  <c r="P5" i="50" s="1"/>
  <c r="J5" i="50" s="1"/>
  <c r="L5" i="50" s="1"/>
  <c r="O4" i="50"/>
  <c r="Q4" i="50" s="1"/>
  <c r="N4" i="50"/>
  <c r="I4" i="50"/>
  <c r="Q5" i="50" l="1"/>
  <c r="Q6" i="50"/>
  <c r="P8" i="50"/>
  <c r="J8" i="50" s="1"/>
  <c r="L8" i="50" s="1"/>
  <c r="P4" i="50"/>
  <c r="J4" i="50" s="1"/>
  <c r="L4" i="50" s="1"/>
  <c r="R4" i="50" s="1"/>
  <c r="P7" i="50"/>
  <c r="J7" i="50" s="1"/>
  <c r="L7" i="50" s="1"/>
  <c r="Q7" i="50"/>
  <c r="R8" i="50"/>
  <c r="R5" i="50"/>
  <c r="P6" i="50"/>
  <c r="J6" i="50" s="1"/>
  <c r="L6" i="50" s="1"/>
  <c r="M6" i="50" s="1"/>
  <c r="I4" i="49"/>
  <c r="N4" i="49"/>
  <c r="Q4" i="49" s="1"/>
  <c r="O4" i="49"/>
  <c r="I5" i="49"/>
  <c r="P5" i="49" s="1"/>
  <c r="J5" i="49" s="1"/>
  <c r="L5" i="49" s="1"/>
  <c r="N5" i="49"/>
  <c r="O5" i="49"/>
  <c r="Q5" i="49"/>
  <c r="I6" i="49"/>
  <c r="N6" i="49"/>
  <c r="Q6" i="49" s="1"/>
  <c r="O6" i="49"/>
  <c r="P6" i="49"/>
  <c r="J6" i="49" s="1"/>
  <c r="L6" i="49" s="1"/>
  <c r="I7" i="49"/>
  <c r="N7" i="49"/>
  <c r="Q7" i="49" s="1"/>
  <c r="O7" i="49"/>
  <c r="I8" i="49"/>
  <c r="P8" i="49" s="1"/>
  <c r="J8" i="49" s="1"/>
  <c r="L8" i="49" s="1"/>
  <c r="N8" i="49"/>
  <c r="O8" i="49"/>
  <c r="I9" i="49"/>
  <c r="N9" i="49"/>
  <c r="P9" i="49" s="1"/>
  <c r="J9" i="49" s="1"/>
  <c r="L9" i="49" s="1"/>
  <c r="O9" i="49"/>
  <c r="I4" i="46"/>
  <c r="N4" i="46"/>
  <c r="O4" i="46"/>
  <c r="I5" i="46"/>
  <c r="N5" i="46"/>
  <c r="Q5" i="46" s="1"/>
  <c r="O5" i="46"/>
  <c r="I6" i="46"/>
  <c r="N6" i="46"/>
  <c r="Q6" i="46" s="1"/>
  <c r="O6" i="46"/>
  <c r="I7" i="46"/>
  <c r="P7" i="46" s="1"/>
  <c r="J7" i="46" s="1"/>
  <c r="L7" i="46" s="1"/>
  <c r="N7" i="46"/>
  <c r="O7" i="46"/>
  <c r="Q7" i="46" s="1"/>
  <c r="I8" i="46"/>
  <c r="N8" i="46"/>
  <c r="O8" i="46"/>
  <c r="I9" i="46"/>
  <c r="N9" i="46"/>
  <c r="O9" i="46"/>
  <c r="I10" i="46"/>
  <c r="N10" i="46"/>
  <c r="O10" i="46"/>
  <c r="Q10" i="46"/>
  <c r="I4" i="44"/>
  <c r="P4" i="44" s="1"/>
  <c r="J4" i="44" s="1"/>
  <c r="L4" i="44" s="1"/>
  <c r="N4" i="44"/>
  <c r="O4" i="44"/>
  <c r="Q4" i="44" s="1"/>
  <c r="R4" i="44" s="1"/>
  <c r="I5" i="44"/>
  <c r="N5" i="44"/>
  <c r="Q5" i="44" s="1"/>
  <c r="O5" i="44"/>
  <c r="P5" i="44"/>
  <c r="J5" i="44" s="1"/>
  <c r="L5" i="44" s="1"/>
  <c r="I6" i="44"/>
  <c r="N6" i="44"/>
  <c r="O6" i="44"/>
  <c r="I7" i="44"/>
  <c r="N7" i="44"/>
  <c r="Q7" i="44" s="1"/>
  <c r="O7" i="44"/>
  <c r="I8" i="44"/>
  <c r="P8" i="44" s="1"/>
  <c r="J8" i="44" s="1"/>
  <c r="L8" i="44" s="1"/>
  <c r="N8" i="44"/>
  <c r="O8" i="44"/>
  <c r="Q8" i="44" s="1"/>
  <c r="I9" i="44"/>
  <c r="P9" i="44" s="1"/>
  <c r="J9" i="44" s="1"/>
  <c r="L9" i="44" s="1"/>
  <c r="N9" i="44"/>
  <c r="O9" i="44"/>
  <c r="Q9" i="44"/>
  <c r="I10" i="44"/>
  <c r="N10" i="44"/>
  <c r="O10" i="44"/>
  <c r="I11" i="44"/>
  <c r="N11" i="44"/>
  <c r="O11" i="44"/>
  <c r="I13" i="44"/>
  <c r="N13" i="44"/>
  <c r="P13" i="44" s="1"/>
  <c r="J13" i="44" s="1"/>
  <c r="L13" i="44" s="1"/>
  <c r="O13" i="44"/>
  <c r="I14" i="44"/>
  <c r="N14" i="44"/>
  <c r="O14" i="44"/>
  <c r="I15" i="44"/>
  <c r="N15" i="44"/>
  <c r="Q15" i="44" s="1"/>
  <c r="O15" i="44"/>
  <c r="I16" i="44"/>
  <c r="N16" i="44"/>
  <c r="Q16" i="44" s="1"/>
  <c r="O16" i="44"/>
  <c r="I17" i="44"/>
  <c r="N17" i="44"/>
  <c r="P17" i="44" s="1"/>
  <c r="J17" i="44" s="1"/>
  <c r="L17" i="44" s="1"/>
  <c r="O17" i="44"/>
  <c r="I18" i="44"/>
  <c r="N18" i="44"/>
  <c r="O18" i="44"/>
  <c r="I19" i="44"/>
  <c r="N19" i="44"/>
  <c r="Q19" i="44" s="1"/>
  <c r="O19" i="44"/>
  <c r="I4" i="41"/>
  <c r="N4" i="41"/>
  <c r="O4" i="41"/>
  <c r="Q4" i="41" s="1"/>
  <c r="I5" i="41"/>
  <c r="N5" i="41"/>
  <c r="P5" i="41" s="1"/>
  <c r="J5" i="41" s="1"/>
  <c r="L5" i="41" s="1"/>
  <c r="O5" i="41"/>
  <c r="I6" i="41"/>
  <c r="N6" i="41"/>
  <c r="O6" i="41"/>
  <c r="I7" i="41"/>
  <c r="N7" i="41"/>
  <c r="O7" i="41"/>
  <c r="I8" i="41"/>
  <c r="N8" i="41"/>
  <c r="Q8" i="41" s="1"/>
  <c r="O8" i="41"/>
  <c r="I9" i="41"/>
  <c r="N9" i="41"/>
  <c r="P9" i="41" s="1"/>
  <c r="J9" i="41" s="1"/>
  <c r="L9" i="41" s="1"/>
  <c r="O9" i="41"/>
  <c r="I10" i="41"/>
  <c r="N10" i="41"/>
  <c r="O10" i="41"/>
  <c r="I11" i="41"/>
  <c r="N11" i="41"/>
  <c r="O11" i="41"/>
  <c r="I12" i="41"/>
  <c r="N12" i="41"/>
  <c r="Q12" i="41" s="1"/>
  <c r="O12" i="41"/>
  <c r="I13" i="41"/>
  <c r="N13" i="41"/>
  <c r="P13" i="41" s="1"/>
  <c r="J13" i="41" s="1"/>
  <c r="L13" i="41" s="1"/>
  <c r="O13" i="41"/>
  <c r="I14" i="41"/>
  <c r="N14" i="41"/>
  <c r="O14" i="41"/>
  <c r="I15" i="41"/>
  <c r="N15" i="41"/>
  <c r="O15" i="41"/>
  <c r="I4" i="39"/>
  <c r="P4" i="39" s="1"/>
  <c r="J4" i="39" s="1"/>
  <c r="L4" i="39" s="1"/>
  <c r="N4" i="39"/>
  <c r="O4" i="39"/>
  <c r="Q4" i="39" s="1"/>
  <c r="I5" i="39"/>
  <c r="N5" i="39"/>
  <c r="P5" i="39" s="1"/>
  <c r="J5" i="39" s="1"/>
  <c r="O5" i="39"/>
  <c r="I6" i="39"/>
  <c r="P6" i="39" s="1"/>
  <c r="J6" i="39" s="1"/>
  <c r="L6" i="39" s="1"/>
  <c r="N6" i="39"/>
  <c r="O6" i="39"/>
  <c r="Q6" i="39" s="1"/>
  <c r="I7" i="39"/>
  <c r="P7" i="39" s="1"/>
  <c r="J7" i="39" s="1"/>
  <c r="L7" i="39" s="1"/>
  <c r="N7" i="39"/>
  <c r="O7" i="39"/>
  <c r="I8" i="39"/>
  <c r="N8" i="39"/>
  <c r="Q8" i="39" s="1"/>
  <c r="O8" i="39"/>
  <c r="I9" i="39"/>
  <c r="P9" i="39" s="1"/>
  <c r="J9" i="39" s="1"/>
  <c r="L9" i="39" s="1"/>
  <c r="N9" i="39"/>
  <c r="O9" i="39"/>
  <c r="Q9" i="39" s="1"/>
  <c r="I4" i="38"/>
  <c r="N4" i="38"/>
  <c r="P4" i="38" s="1"/>
  <c r="J4" i="38" s="1"/>
  <c r="L4" i="38" s="1"/>
  <c r="O4" i="38"/>
  <c r="I5" i="38"/>
  <c r="N5" i="38"/>
  <c r="Q5" i="38" s="1"/>
  <c r="O5" i="38"/>
  <c r="I6" i="38"/>
  <c r="N6" i="38"/>
  <c r="O6" i="38"/>
  <c r="I7" i="38"/>
  <c r="N7" i="38"/>
  <c r="Q7" i="38" s="1"/>
  <c r="O7" i="38"/>
  <c r="P7" i="38"/>
  <c r="J7" i="38" s="1"/>
  <c r="L7" i="38" s="1"/>
  <c r="I4" i="37"/>
  <c r="P4" i="37" s="1"/>
  <c r="J4" i="37" s="1"/>
  <c r="L4" i="37" s="1"/>
  <c r="N4" i="37"/>
  <c r="O4" i="37"/>
  <c r="Q4" i="37" s="1"/>
  <c r="I5" i="37"/>
  <c r="N5" i="37"/>
  <c r="O5" i="37"/>
  <c r="I6" i="37"/>
  <c r="N6" i="37"/>
  <c r="Q6" i="37" s="1"/>
  <c r="O6" i="37"/>
  <c r="I7" i="37"/>
  <c r="P7" i="37" s="1"/>
  <c r="J7" i="37" s="1"/>
  <c r="L7" i="37" s="1"/>
  <c r="N7" i="37"/>
  <c r="O7" i="37"/>
  <c r="Q7" i="37"/>
  <c r="I4" i="36"/>
  <c r="N4" i="36"/>
  <c r="Q4" i="36" s="1"/>
  <c r="O4" i="36"/>
  <c r="I5" i="36"/>
  <c r="P5" i="36" s="1"/>
  <c r="J5" i="36" s="1"/>
  <c r="L5" i="36" s="1"/>
  <c r="N5" i="36"/>
  <c r="O5" i="36"/>
  <c r="Q5" i="36"/>
  <c r="I6" i="36"/>
  <c r="N6" i="36"/>
  <c r="Q6" i="36" s="1"/>
  <c r="O6" i="36"/>
  <c r="P6" i="36"/>
  <c r="J6" i="36" s="1"/>
  <c r="L6" i="36" s="1"/>
  <c r="I7" i="36"/>
  <c r="N7" i="36"/>
  <c r="Q7" i="36" s="1"/>
  <c r="O7" i="36"/>
  <c r="I8" i="36"/>
  <c r="P8" i="36" s="1"/>
  <c r="J8" i="36" s="1"/>
  <c r="L8" i="36" s="1"/>
  <c r="N8" i="36"/>
  <c r="O8" i="36"/>
  <c r="I9" i="36"/>
  <c r="N9" i="36"/>
  <c r="Q9" i="36" s="1"/>
  <c r="O9" i="36"/>
  <c r="I10" i="36"/>
  <c r="P10" i="36" s="1"/>
  <c r="J10" i="36" s="1"/>
  <c r="L10" i="36" s="1"/>
  <c r="N10" i="36"/>
  <c r="O10" i="36"/>
  <c r="I11" i="36"/>
  <c r="P11" i="36" s="1"/>
  <c r="J11" i="36" s="1"/>
  <c r="L11" i="36" s="1"/>
  <c r="N11" i="36"/>
  <c r="O11" i="36"/>
  <c r="M4" i="39" l="1"/>
  <c r="P9" i="36"/>
  <c r="J9" i="36" s="1"/>
  <c r="L9" i="36" s="1"/>
  <c r="M9" i="36" s="1"/>
  <c r="P5" i="37"/>
  <c r="J5" i="37" s="1"/>
  <c r="L5" i="37" s="1"/>
  <c r="Q11" i="36"/>
  <c r="Q10" i="36"/>
  <c r="Q8" i="36"/>
  <c r="P7" i="36"/>
  <c r="J7" i="36" s="1"/>
  <c r="L7" i="36" s="1"/>
  <c r="M11" i="36" s="1"/>
  <c r="P4" i="36"/>
  <c r="J4" i="36" s="1"/>
  <c r="L4" i="36" s="1"/>
  <c r="P6" i="37"/>
  <c r="J6" i="37" s="1"/>
  <c r="L6" i="37" s="1"/>
  <c r="Q4" i="38"/>
  <c r="R4" i="38" s="1"/>
  <c r="Q7" i="39"/>
  <c r="Q15" i="41"/>
  <c r="Q14" i="41"/>
  <c r="Q11" i="41"/>
  <c r="Q10" i="41"/>
  <c r="Q7" i="41"/>
  <c r="Q6" i="41"/>
  <c r="Q11" i="44"/>
  <c r="P10" i="46"/>
  <c r="J10" i="46" s="1"/>
  <c r="L10" i="46" s="1"/>
  <c r="Q8" i="49"/>
  <c r="P7" i="49"/>
  <c r="J7" i="49" s="1"/>
  <c r="L7" i="49" s="1"/>
  <c r="P4" i="49"/>
  <c r="J4" i="49" s="1"/>
  <c r="L4" i="49" s="1"/>
  <c r="M4" i="49" s="1"/>
  <c r="M8" i="50"/>
  <c r="R5" i="44"/>
  <c r="Q5" i="37"/>
  <c r="R5" i="37" s="1"/>
  <c r="Q6" i="38"/>
  <c r="P5" i="38"/>
  <c r="J5" i="38" s="1"/>
  <c r="L5" i="38" s="1"/>
  <c r="P8" i="39"/>
  <c r="J8" i="39" s="1"/>
  <c r="L8" i="39" s="1"/>
  <c r="M8" i="39" s="1"/>
  <c r="Q5" i="39"/>
  <c r="R5" i="39" s="1"/>
  <c r="P15" i="41"/>
  <c r="J15" i="41" s="1"/>
  <c r="L15" i="41" s="1"/>
  <c r="Q13" i="41"/>
  <c r="P12" i="41"/>
  <c r="J12" i="41" s="1"/>
  <c r="L12" i="41" s="1"/>
  <c r="R12" i="41" s="1"/>
  <c r="P11" i="41"/>
  <c r="J11" i="41" s="1"/>
  <c r="L11" i="41" s="1"/>
  <c r="Q9" i="41"/>
  <c r="P8" i="41"/>
  <c r="J8" i="41" s="1"/>
  <c r="L8" i="41" s="1"/>
  <c r="P7" i="41"/>
  <c r="J7" i="41" s="1"/>
  <c r="L7" i="41" s="1"/>
  <c r="Q5" i="41"/>
  <c r="Q17" i="44"/>
  <c r="R17" i="44" s="1"/>
  <c r="Q13" i="44"/>
  <c r="Q9" i="46"/>
  <c r="Q9" i="49"/>
  <c r="R7" i="50"/>
  <c r="M7" i="50"/>
  <c r="P6" i="38"/>
  <c r="J6" i="38" s="1"/>
  <c r="L6" i="38" s="1"/>
  <c r="P14" i="41"/>
  <c r="J14" i="41" s="1"/>
  <c r="L14" i="41" s="1"/>
  <c r="P10" i="41"/>
  <c r="J10" i="41" s="1"/>
  <c r="L10" i="41" s="1"/>
  <c r="P6" i="41"/>
  <c r="J6" i="41" s="1"/>
  <c r="L6" i="41" s="1"/>
  <c r="M6" i="41" s="1"/>
  <c r="P16" i="44"/>
  <c r="J16" i="44" s="1"/>
  <c r="L16" i="44" s="1"/>
  <c r="P6" i="46"/>
  <c r="J6" i="46" s="1"/>
  <c r="L6" i="46" s="1"/>
  <c r="R6" i="46" s="1"/>
  <c r="M4" i="50"/>
  <c r="M5" i="50"/>
  <c r="R6" i="50"/>
  <c r="R6" i="49"/>
  <c r="R5" i="49"/>
  <c r="R9" i="49"/>
  <c r="R8" i="49"/>
  <c r="R7" i="49"/>
  <c r="R4" i="49"/>
  <c r="R7" i="37"/>
  <c r="M7" i="37"/>
  <c r="R8" i="39"/>
  <c r="M5" i="37"/>
  <c r="R6" i="38"/>
  <c r="M6" i="38"/>
  <c r="M4" i="38"/>
  <c r="R14" i="41"/>
  <c r="R13" i="41"/>
  <c r="R10" i="41"/>
  <c r="R9" i="41"/>
  <c r="R5" i="41"/>
  <c r="M6" i="37"/>
  <c r="R6" i="37"/>
  <c r="M4" i="37"/>
  <c r="R4" i="37"/>
  <c r="R9" i="39"/>
  <c r="R4" i="39"/>
  <c r="R5" i="38"/>
  <c r="M5" i="38"/>
  <c r="R6" i="39"/>
  <c r="R7" i="38"/>
  <c r="M7" i="38"/>
  <c r="R7" i="39"/>
  <c r="Q6" i="44"/>
  <c r="P6" i="44"/>
  <c r="J6" i="44" s="1"/>
  <c r="L6" i="44" s="1"/>
  <c r="Q4" i="46"/>
  <c r="P4" i="46"/>
  <c r="J4" i="46" s="1"/>
  <c r="L4" i="46" s="1"/>
  <c r="M7" i="46" s="1"/>
  <c r="Q10" i="44"/>
  <c r="P10" i="44"/>
  <c r="J10" i="44" s="1"/>
  <c r="L10" i="44" s="1"/>
  <c r="R9" i="44"/>
  <c r="Q8" i="46"/>
  <c r="P8" i="46"/>
  <c r="J8" i="46" s="1"/>
  <c r="L8" i="46" s="1"/>
  <c r="R7" i="46"/>
  <c r="Q14" i="44"/>
  <c r="P14" i="44"/>
  <c r="J14" i="44" s="1"/>
  <c r="L14" i="44" s="1"/>
  <c r="R13" i="44"/>
  <c r="R8" i="44"/>
  <c r="R15" i="41"/>
  <c r="R8" i="41"/>
  <c r="P4" i="41"/>
  <c r="J4" i="41" s="1"/>
  <c r="L4" i="41" s="1"/>
  <c r="M9" i="41" s="1"/>
  <c r="Q18" i="44"/>
  <c r="P18" i="44"/>
  <c r="J18" i="44" s="1"/>
  <c r="L18" i="44" s="1"/>
  <c r="R10" i="46"/>
  <c r="P19" i="44"/>
  <c r="J19" i="44" s="1"/>
  <c r="L19" i="44" s="1"/>
  <c r="P15" i="44"/>
  <c r="J15" i="44" s="1"/>
  <c r="L15" i="44" s="1"/>
  <c r="P11" i="44"/>
  <c r="J11" i="44" s="1"/>
  <c r="L11" i="44" s="1"/>
  <c r="P7" i="44"/>
  <c r="J7" i="44" s="1"/>
  <c r="L7" i="44" s="1"/>
  <c r="M7" i="44" s="1"/>
  <c r="P9" i="46"/>
  <c r="J9" i="46" s="1"/>
  <c r="L9" i="46" s="1"/>
  <c r="P5" i="46"/>
  <c r="J5" i="46" s="1"/>
  <c r="L5" i="46" s="1"/>
  <c r="M5" i="46" s="1"/>
  <c r="R11" i="36"/>
  <c r="R8" i="36"/>
  <c r="R6" i="36"/>
  <c r="R10" i="36"/>
  <c r="R5" i="36"/>
  <c r="R9" i="36"/>
  <c r="R7" i="36"/>
  <c r="R4" i="36"/>
  <c r="M10" i="44" l="1"/>
  <c r="M9" i="46"/>
  <c r="M18" i="44"/>
  <c r="M8" i="46"/>
  <c r="M15" i="44"/>
  <c r="M6" i="44"/>
  <c r="M14" i="41"/>
  <c r="M15" i="41"/>
  <c r="M6" i="49"/>
  <c r="M5" i="44"/>
  <c r="M4" i="36"/>
  <c r="M8" i="36"/>
  <c r="M10" i="36"/>
  <c r="M9" i="44"/>
  <c r="M19" i="44"/>
  <c r="M4" i="41"/>
  <c r="M6" i="36"/>
  <c r="R11" i="41"/>
  <c r="M11" i="41"/>
  <c r="M8" i="49"/>
  <c r="M7" i="36"/>
  <c r="M13" i="41"/>
  <c r="M9" i="49"/>
  <c r="M5" i="49"/>
  <c r="M14" i="44"/>
  <c r="M6" i="46"/>
  <c r="M12" i="41"/>
  <c r="M8" i="44"/>
  <c r="M13" i="44"/>
  <c r="M4" i="46"/>
  <c r="R7" i="41"/>
  <c r="M7" i="41"/>
  <c r="M11" i="44"/>
  <c r="R6" i="41"/>
  <c r="M16" i="44"/>
  <c r="R16" i="44"/>
  <c r="M10" i="41"/>
  <c r="M8" i="41"/>
  <c r="M4" i="44"/>
  <c r="M7" i="39"/>
  <c r="M7" i="49"/>
  <c r="M10" i="46"/>
  <c r="M6" i="39"/>
  <c r="M9" i="39"/>
  <c r="M5" i="39"/>
  <c r="M17" i="44"/>
  <c r="M5" i="41"/>
  <c r="M5" i="36"/>
  <c r="R5" i="46"/>
  <c r="R18" i="44"/>
  <c r="R14" i="44"/>
  <c r="R8" i="46"/>
  <c r="R9" i="46"/>
  <c r="R4" i="41"/>
  <c r="R4" i="46"/>
  <c r="R15" i="44"/>
  <c r="R7" i="44"/>
  <c r="R10" i="44"/>
  <c r="R11" i="44"/>
  <c r="R19" i="44"/>
  <c r="R6" i="44"/>
</calcChain>
</file>

<file path=xl/sharedStrings.xml><?xml version="1.0" encoding="utf-8"?>
<sst xmlns="http://schemas.openxmlformats.org/spreadsheetml/2006/main" count="606" uniqueCount="329">
  <si>
    <t>名次</t>
  </si>
  <si>
    <t>最高低分平均與最後得分差距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</si>
  <si>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</si>
  <si>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程泓凱</t>
  </si>
  <si>
    <t>大美國小</t>
  </si>
  <si>
    <t>林泓廷</t>
  </si>
  <si>
    <t>林煜喬</t>
  </si>
  <si>
    <t>陳柏忻</t>
  </si>
  <si>
    <t>雲林國小</t>
  </si>
  <si>
    <t>黃予亮</t>
  </si>
  <si>
    <t>虎尾國小</t>
  </si>
  <si>
    <t>廖柏翰</t>
  </si>
  <si>
    <t>公誠國小</t>
  </si>
  <si>
    <t>王晨宇</t>
  </si>
  <si>
    <t>陳彥宇</t>
  </si>
  <si>
    <t>崙背國小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</si>
  <si>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</si>
  <si>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姓名</t>
    <phoneticPr fontId="1" type="noConversion"/>
  </si>
  <si>
    <t>正心中學</t>
  </si>
  <si>
    <t>東勢國中</t>
  </si>
  <si>
    <t>斗六國中</t>
  </si>
  <si>
    <t>裁判員簽名:</t>
    <phoneticPr fontId="1" type="noConversion"/>
  </si>
  <si>
    <t>備註: 合計8位選手參賽,取4名。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</si>
  <si>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</si>
  <si>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</si>
  <si>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</si>
  <si>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</si>
  <si>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</si>
  <si>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</si>
  <si>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</si>
  <si>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</si>
  <si>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</si>
  <si>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</si>
  <si>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</si>
  <si>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</si>
  <si>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</si>
  <si>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</si>
  <si>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</si>
  <si>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</si>
  <si>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</si>
  <si>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</si>
  <si>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雲林縣108年春季縣長盃國術錦標賽【國小男子高年級組國術-內家拳】比賽名單 甲29場</t>
    <phoneticPr fontId="1" type="noConversion"/>
  </si>
  <si>
    <t>裁判員簽名:</t>
    <phoneticPr fontId="1" type="noConversion"/>
  </si>
  <si>
    <t>備註: 合計4位選手參賽,取2名。</t>
    <phoneticPr fontId="1" type="noConversion"/>
  </si>
  <si>
    <t>吳奕嫻</t>
  </si>
  <si>
    <t>籃宥亭</t>
  </si>
  <si>
    <t>鐘郁茹</t>
  </si>
  <si>
    <t>林珈均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</si>
  <si>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</si>
  <si>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</si>
  <si>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</si>
  <si>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</si>
  <si>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</si>
  <si>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</si>
  <si>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</si>
  <si>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</si>
  <si>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</si>
  <si>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</si>
  <si>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</si>
  <si>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</si>
  <si>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</si>
  <si>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</si>
  <si>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</si>
  <si>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</si>
  <si>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</si>
  <si>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</si>
  <si>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</si>
  <si>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雲林縣108年春季縣長盃國術錦標賽【國小女子高年級組國術-內家拳】比賽名單 甲31場</t>
    <phoneticPr fontId="1" type="noConversion"/>
  </si>
  <si>
    <t>裁判員簽名:</t>
    <phoneticPr fontId="1" type="noConversion"/>
  </si>
  <si>
    <t>備註: 合計4位選手參賽,取2名。</t>
    <phoneticPr fontId="1" type="noConversion"/>
  </si>
  <si>
    <t>鎮西國小</t>
  </si>
  <si>
    <t>王季柔</t>
  </si>
  <si>
    <t>鐘鈺婷</t>
  </si>
  <si>
    <t>林盈盈</t>
  </si>
  <si>
    <t>朱宥恩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</si>
  <si>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</si>
  <si>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</si>
  <si>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</si>
  <si>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</si>
  <si>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</si>
  <si>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</si>
  <si>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</si>
  <si>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</si>
  <si>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</si>
  <si>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</si>
  <si>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</si>
  <si>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</si>
  <si>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</si>
  <si>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</si>
  <si>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</si>
  <si>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</si>
  <si>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</si>
  <si>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</si>
  <si>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雲林縣108年春季縣長盃國術錦標賽【國小女子低年級組國術-內家拳】比賽名單 甲32場</t>
    <phoneticPr fontId="1" type="noConversion"/>
  </si>
  <si>
    <t>裁判員簽名:</t>
    <phoneticPr fontId="1" type="noConversion"/>
  </si>
  <si>
    <t>備註: 合計6位選手參賽,3名。</t>
    <phoneticPr fontId="1" type="noConversion"/>
  </si>
  <si>
    <t>斗六高中</t>
  </si>
  <si>
    <t>林敬庭</t>
  </si>
  <si>
    <t>北港高中</t>
  </si>
  <si>
    <t>吳東霖</t>
  </si>
  <si>
    <t>王衍凱</t>
  </si>
  <si>
    <t>李登楙</t>
  </si>
  <si>
    <t>游嘉喆</t>
  </si>
  <si>
    <t>周弈達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</si>
  <si>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</si>
  <si>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</si>
  <si>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</si>
  <si>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</si>
  <si>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</si>
  <si>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</si>
  <si>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</si>
  <si>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</si>
  <si>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</si>
  <si>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</si>
  <si>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</si>
  <si>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</si>
  <si>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</si>
  <si>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賽序</t>
    <phoneticPr fontId="1" type="noConversion"/>
  </si>
  <si>
    <t>同分比序</t>
    <phoneticPr fontId="1" type="noConversion"/>
  </si>
  <si>
    <t>雲林縣108年春季縣長盃國術錦標賽【社會男子組國術-南拳】比賽名單 甲33場</t>
    <phoneticPr fontId="1" type="noConversion"/>
  </si>
  <si>
    <t>元長國中</t>
  </si>
  <si>
    <t>邱致遠</t>
  </si>
  <si>
    <t>李昱達</t>
  </si>
  <si>
    <t>楊仕宏</t>
  </si>
  <si>
    <t>淵明國中</t>
  </si>
  <si>
    <t>陳建佑</t>
  </si>
  <si>
    <t>廖睿翊</t>
  </si>
  <si>
    <t>吳旭展</t>
  </si>
  <si>
    <t>許議閎</t>
  </si>
  <si>
    <t>吳孟哲</t>
  </si>
  <si>
    <t>台西國中</t>
  </si>
  <si>
    <t>丁茂峰</t>
  </si>
  <si>
    <t>飛沙國中</t>
  </si>
  <si>
    <t>王凱諭</t>
  </si>
  <si>
    <t>吳竣紘</t>
  </si>
  <si>
    <t>陳彥豪</t>
  </si>
  <si>
    <t>廖顥恩</t>
  </si>
  <si>
    <t>雲林國中</t>
  </si>
  <si>
    <t>彭懷奎</t>
  </si>
  <si>
    <t>西螺國中</t>
  </si>
  <si>
    <t>張友柏</t>
  </si>
  <si>
    <t>雲林縣108年春季縣長盃國術錦標賽【國中男子組國術-南拳】比賽名單 甲34場</t>
    <phoneticPr fontId="1" type="noConversion"/>
  </si>
  <si>
    <t>宜梧國中</t>
  </si>
  <si>
    <t>羅美玲</t>
  </si>
  <si>
    <t>徐珮漩</t>
  </si>
  <si>
    <t>吳妍葳</t>
  </si>
  <si>
    <t>王辰羽</t>
  </si>
  <si>
    <t>吳姿瑩</t>
  </si>
  <si>
    <t>丁鈺欣</t>
  </si>
  <si>
    <t>陳宣羽</t>
  </si>
  <si>
    <t>陳雅雯</t>
  </si>
  <si>
    <t>洪翊慈</t>
  </si>
  <si>
    <t>鄭筑芯</t>
  </si>
  <si>
    <t>廖敏</t>
  </si>
  <si>
    <t>東南國中</t>
  </si>
  <si>
    <t>李純葳</t>
  </si>
  <si>
    <t>雲林縣108年春季縣長盃國術錦標賽【國中女子組國術-南拳】比賽名單 甲35場</t>
    <phoneticPr fontId="1" type="noConversion"/>
  </si>
  <si>
    <t>備註: 合計13位選手參賽,取7名。</t>
    <phoneticPr fontId="1" type="noConversion"/>
  </si>
  <si>
    <t>文光國小</t>
  </si>
  <si>
    <t>蔡睿智</t>
    <phoneticPr fontId="1" type="noConversion"/>
  </si>
  <si>
    <t>黃耀信</t>
    <phoneticPr fontId="1" type="noConversion"/>
  </si>
  <si>
    <t xml:space="preserve">許家和 </t>
    <phoneticPr fontId="1" type="noConversion"/>
  </si>
  <si>
    <t>中溪國小</t>
  </si>
  <si>
    <t>周緯鍵</t>
  </si>
  <si>
    <t>建華國小</t>
  </si>
  <si>
    <t>吳煥博</t>
  </si>
  <si>
    <t>林廷碩</t>
  </si>
  <si>
    <t>林俊凱</t>
  </si>
  <si>
    <t>尚德國小</t>
  </si>
  <si>
    <t>王錦泰</t>
  </si>
  <si>
    <t>林威廷</t>
  </si>
  <si>
    <t>廣興國小</t>
  </si>
  <si>
    <t>林國順</t>
  </si>
  <si>
    <t>程奕麟</t>
  </si>
  <si>
    <t>張元澔</t>
  </si>
  <si>
    <t>東光國小</t>
  </si>
  <si>
    <t>蔡博丞</t>
  </si>
  <si>
    <t>雲林縣108年春季縣長盃國術錦標賽【國小男子高年級組國術-福建系列南拳】比賽名單 甲36場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</si>
  <si>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</si>
  <si>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文光國小</t>
    <phoneticPr fontId="1" type="noConversion"/>
  </si>
  <si>
    <t>吳峻愷</t>
  </si>
  <si>
    <t>李英傑</t>
  </si>
  <si>
    <t>洪彥彰</t>
  </si>
  <si>
    <t>李家豪</t>
  </si>
  <si>
    <t>丁彬峰</t>
  </si>
  <si>
    <t>黃胤程</t>
  </si>
  <si>
    <t>鍾勝恩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</si>
  <si>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</si>
  <si>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</si>
  <si>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備註: 合計16位選手參賽,取8名。</t>
    <phoneticPr fontId="1" type="noConversion"/>
  </si>
  <si>
    <t>文光國小</t>
    <phoneticPr fontId="1" type="noConversion"/>
  </si>
  <si>
    <t>吳旆瑄</t>
  </si>
  <si>
    <t>溫雅文</t>
    <phoneticPr fontId="1" type="noConversion"/>
  </si>
  <si>
    <t>丁才宸</t>
  </si>
  <si>
    <t>張新鈺</t>
  </si>
  <si>
    <t>梁容慈</t>
  </si>
  <si>
    <t>黃家瑜</t>
  </si>
  <si>
    <t>周湘蓉</t>
  </si>
  <si>
    <t>蔡雨彤</t>
  </si>
  <si>
    <t>廖盈盈</t>
  </si>
  <si>
    <t>黃詩雅</t>
  </si>
  <si>
    <t>黃麗分</t>
  </si>
  <si>
    <t>田育瑄</t>
  </si>
  <si>
    <t>徐湘瑩</t>
  </si>
  <si>
    <t>蔡宜穎</t>
  </si>
  <si>
    <t>陽明國小</t>
  </si>
  <si>
    <t>鍾玗璇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</si>
  <si>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</si>
  <si>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</si>
  <si>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</si>
  <si>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</si>
  <si>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</si>
  <si>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</si>
  <si>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</si>
  <si>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</si>
  <si>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</si>
  <si>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</si>
  <si>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</si>
  <si>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</si>
  <si>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</si>
  <si>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</si>
  <si>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</si>
  <si>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</si>
  <si>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</si>
  <si>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</si>
  <si>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</si>
  <si>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備註: 合計7位選手參賽,取4名。</t>
    <phoneticPr fontId="1" type="noConversion"/>
  </si>
  <si>
    <t xml:space="preserve">李羽喬 </t>
    <phoneticPr fontId="1" type="noConversion"/>
  </si>
  <si>
    <t>林子妤</t>
  </si>
  <si>
    <t>劉家蓁</t>
  </si>
  <si>
    <t>黃采喬</t>
  </si>
  <si>
    <t>張恩嘉</t>
  </si>
  <si>
    <t>林宛蓁</t>
  </si>
  <si>
    <t>余奕蓁</t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</si>
  <si>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</si>
  <si>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</si>
  <si>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</si>
  <si>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</si>
  <si>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</si>
  <si>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</si>
  <si>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</si>
  <si>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</si>
  <si>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</si>
  <si>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</si>
  <si>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</si>
  <si>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姓名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</si>
  <si>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</si>
  <si>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</si>
  <si>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</si>
  <si>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</si>
  <si>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宏仁國小</t>
  </si>
  <si>
    <t>陳邵閔</t>
  </si>
  <si>
    <t>陳威助</t>
  </si>
  <si>
    <t>黃宗昌</t>
  </si>
  <si>
    <t>黃博昱</t>
  </si>
  <si>
    <t>周駿熹</t>
  </si>
  <si>
    <t>葉家愷</t>
  </si>
  <si>
    <t>樟湖國小</t>
  </si>
  <si>
    <t>陳毅恩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</si>
  <si>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</si>
  <si>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</si>
  <si>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</si>
  <si>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</si>
  <si>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</si>
  <si>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</si>
  <si>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</si>
  <si>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</si>
  <si>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</si>
  <si>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</si>
  <si>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</si>
  <si>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</si>
  <si>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</si>
  <si>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</si>
  <si>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</si>
  <si>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</si>
  <si>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</si>
  <si>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</si>
  <si>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合計5位選手參賽,取3名。</t>
    <phoneticPr fontId="1" type="noConversion"/>
  </si>
  <si>
    <t>楊芯沛</t>
  </si>
  <si>
    <t>楊卉庭</t>
  </si>
  <si>
    <t>黃心慈</t>
  </si>
  <si>
    <t>葉湘芸</t>
  </si>
  <si>
    <t>高佳琪</t>
  </si>
  <si>
    <t>廖庭鋒林國民</t>
    <phoneticPr fontId="1" type="noConversion"/>
  </si>
  <si>
    <t>張友柏吳軒皜</t>
    <phoneticPr fontId="1" type="noConversion"/>
  </si>
  <si>
    <t>褒忠國中</t>
  </si>
  <si>
    <t xml:space="preserve">曾健銘陳信友 </t>
    <phoneticPr fontId="1" type="noConversion"/>
  </si>
  <si>
    <t xml:space="preserve">林益稼廖致聖 </t>
    <phoneticPr fontId="1" type="noConversion"/>
  </si>
  <si>
    <t>雲林縣108年春季縣長盃國術錦標賽【國中男子組對練】比賽名單 甲42場</t>
    <phoneticPr fontId="1" type="noConversion"/>
  </si>
  <si>
    <t>蘇勇智黃政翰</t>
    <phoneticPr fontId="1" type="noConversion"/>
  </si>
  <si>
    <t>崙背國小</t>
    <phoneticPr fontId="1" type="noConversion"/>
  </si>
  <si>
    <t>林俊凱林廷碩</t>
    <phoneticPr fontId="1" type="noConversion"/>
  </si>
  <si>
    <t>吳禹震鄭睿閎</t>
    <phoneticPr fontId="1" type="noConversion"/>
  </si>
  <si>
    <t>立仁國小</t>
  </si>
  <si>
    <t>郭庭維符傳國</t>
    <phoneticPr fontId="1" type="noConversion"/>
  </si>
  <si>
    <t>蔡博丞蔡政庭</t>
    <phoneticPr fontId="1" type="noConversion"/>
  </si>
  <si>
    <t>曹恩瑋楊沛肯</t>
    <phoneticPr fontId="1" type="noConversion"/>
  </si>
  <si>
    <t>陳妍忻</t>
    <phoneticPr fontId="1" type="noConversion"/>
  </si>
  <si>
    <t>許雅雲</t>
    <phoneticPr fontId="1" type="noConversion"/>
  </si>
  <si>
    <t>許雅茜</t>
    <phoneticPr fontId="1" type="noConversion"/>
  </si>
  <si>
    <t>莊婷瑜</t>
    <phoneticPr fontId="1" type="noConversion"/>
  </si>
  <si>
    <t>林知誼</t>
    <phoneticPr fontId="1" type="noConversion"/>
  </si>
  <si>
    <t>備註: 合計5位選手參賽,取3名。</t>
    <phoneticPr fontId="1" type="noConversion"/>
  </si>
  <si>
    <t>雲林縣108年春季縣長盃國術錦標賽【國中女子組國術-內家拳】比賽名單 甲30場</t>
    <phoneticPr fontId="1" type="noConversion"/>
  </si>
  <si>
    <t>備註: 合計4組選手參賽,取2名。</t>
    <phoneticPr fontId="1" type="noConversion"/>
  </si>
  <si>
    <t>廖俊魁</t>
    <phoneticPr fontId="1" type="noConversion"/>
  </si>
  <si>
    <t>西螺國中</t>
    <phoneticPr fontId="1" type="noConversion"/>
  </si>
  <si>
    <t>陳祥恩</t>
    <phoneticPr fontId="1" type="noConversion"/>
  </si>
  <si>
    <t>斗六國中</t>
    <phoneticPr fontId="1" type="noConversion"/>
  </si>
  <si>
    <t>廖庭鋒</t>
    <phoneticPr fontId="1" type="noConversion"/>
  </si>
  <si>
    <t>揚宸誌</t>
    <phoneticPr fontId="1" type="noConversion"/>
  </si>
  <si>
    <t>丁姵汝</t>
    <phoneticPr fontId="1" type="noConversion"/>
  </si>
  <si>
    <t>崙背國小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</si>
  <si>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</si>
  <si>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</si>
  <si>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備註: 合計19位選手參賽,取8名。</t>
    <phoneticPr fontId="1" type="noConversion"/>
  </si>
  <si>
    <t>備註: 合計12位選手參賽,取6名。</t>
    <phoneticPr fontId="1" type="noConversion"/>
  </si>
  <si>
    <t>雲林縣108年春季縣長盃國術錦標賽【國小男子低年級組 國術 福建系列南拳】比賽名單 甲37場</t>
    <phoneticPr fontId="1" type="noConversion"/>
  </si>
  <si>
    <t>備註: 合計7位選手參賽,取4名。</t>
    <phoneticPr fontId="1" type="noConversion"/>
  </si>
  <si>
    <t>雲林縣108年春季縣長盃國術錦標賽【國小女子高年級組 國術 福建系列南拳】比賽名單 甲38場</t>
    <phoneticPr fontId="1" type="noConversion"/>
  </si>
  <si>
    <t>雲林縣108年春季縣長盃國術錦標賽【國小女子低年級組 國術 福建系列南拳】比賽名單 甲39場</t>
    <phoneticPr fontId="1" type="noConversion"/>
  </si>
  <si>
    <t>雲林縣108年春季縣長盃國術錦標賽【國小男子高年級組 國術 廣東系列南拳】比賽名單 甲40場</t>
    <phoneticPr fontId="1" type="noConversion"/>
  </si>
  <si>
    <t>雲林縣108年春季縣長盃國術錦標賽【國小女子高年級組 國術 廣東系列南拳】比賽名單 甲41場</t>
    <phoneticPr fontId="1" type="noConversion"/>
  </si>
  <si>
    <t>雲林縣108年春季縣長盃國術錦標賽【國小男子高年級組 對練】比賽名單 甲43場</t>
    <phoneticPr fontId="1" type="noConversion"/>
  </si>
  <si>
    <t>備註: 合計6組選手參賽,取3名。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</si>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</sst>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.5"/>
      <color rgb="FF000000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="90" zoomScaleNormal="90" workbookViewId="0">
      <selection activeCell="M11" sqref="M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1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40</v>
      </c>
      <c r="O2" s="33"/>
      <c r="P2" s="33"/>
      <c r="Q2" s="34" t="s">
        <v>39</v>
      </c>
      <c r="R2" s="34"/>
    </row>
    <row r="3" spans="1:18" ht="45" customHeight="1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5" t="s">
        <v>326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28.2" customHeight="1" x14ac:dyDescent="0.3">
      <c r="A4" s="2">
        <v>1</v>
      </c>
      <c r="B4" s="2" t="s">
        <v>6</v>
      </c>
      <c r="C4" s="2" t="s">
        <v>4</v>
      </c>
      <c r="D4" s="2"/>
      <c r="E4" s="2"/>
      <c r="F4" s="2"/>
      <c r="G4" s="2"/>
      <c r="H4" s="2"/>
      <c r="I4" s="2">
        <f t="shared" ref="I4:I11" si="0">SUM(D4:H4)</f>
        <v>0</v>
      </c>
      <c r="J4" s="2">
        <f t="shared" ref="J4:J11" si="1">SUM(P4/3)</f>
        <v>0</v>
      </c>
      <c r="K4" s="2"/>
      <c r="L4" s="2">
        <f t="shared" ref="L4:L11" si="2">SUM(J4:K4)</f>
        <v>0</v>
      </c>
      <c r="M4" s="2">
        <f t="shared" ref="M4:M11" si="3">RANK(L4,$L$4:$L$11)</f>
        <v>1</v>
      </c>
      <c r="N4" s="3">
        <f t="shared" ref="N4:N11" si="4">MAX(D4:H4)</f>
        <v>0</v>
      </c>
      <c r="O4" s="3">
        <f t="shared" ref="O4:O11" si="5">MIN(D4:H4)</f>
        <v>0</v>
      </c>
      <c r="P4" s="7">
        <f t="shared" ref="P4:P11" si="6">SUM(I4-N4-O4)</f>
        <v>0</v>
      </c>
      <c r="Q4" s="7">
        <f t="shared" ref="Q4:Q11" si="7">AVERAGE(N4:O4)</f>
        <v>0</v>
      </c>
      <c r="R4" s="10">
        <f t="shared" ref="R4:R11" si="8">L4-Q4</f>
        <v>0</v>
      </c>
    </row>
    <row r="5" spans="1:18" ht="28.2" customHeight="1" x14ac:dyDescent="0.3">
      <c r="A5" s="2">
        <v>2</v>
      </c>
      <c r="B5" s="2" t="s">
        <v>3</v>
      </c>
      <c r="C5" s="2" t="s">
        <v>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28.2" customHeight="1" x14ac:dyDescent="0.3">
      <c r="A6" s="2">
        <v>3</v>
      </c>
      <c r="B6" s="2" t="s">
        <v>14</v>
      </c>
      <c r="C6" s="2" t="s">
        <v>15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28.2" customHeight="1" x14ac:dyDescent="0.3">
      <c r="A7" s="2">
        <v>4</v>
      </c>
      <c r="B7" s="2" t="s">
        <v>9</v>
      </c>
      <c r="C7" s="2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28.2" customHeight="1" x14ac:dyDescent="0.3">
      <c r="A8" s="2">
        <v>5</v>
      </c>
      <c r="B8" s="2" t="s">
        <v>7</v>
      </c>
      <c r="C8" s="2" t="s">
        <v>8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28.2" customHeight="1" x14ac:dyDescent="0.3">
      <c r="A9" s="2">
        <v>6</v>
      </c>
      <c r="B9" s="2" t="s">
        <v>11</v>
      </c>
      <c r="C9" s="2" t="s">
        <v>12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28.2" customHeight="1" x14ac:dyDescent="0.3">
      <c r="A10" s="2">
        <v>7</v>
      </c>
      <c r="B10" s="2" t="s">
        <v>5</v>
      </c>
      <c r="C10" s="2" t="s">
        <v>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28.2" customHeight="1" x14ac:dyDescent="0.3">
      <c r="A11" s="2">
        <v>8</v>
      </c>
      <c r="B11" s="2" t="s">
        <v>13</v>
      </c>
      <c r="C11" s="2" t="s">
        <v>12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28.2" customHeight="1" x14ac:dyDescent="0.3">
      <c r="A12" s="35" t="s">
        <v>22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6"/>
      <c r="O12" s="36"/>
    </row>
    <row r="13" spans="1:18" ht="28.2" customHeight="1" x14ac:dyDescent="0.3">
      <c r="A13" s="4"/>
      <c r="B13" s="4"/>
      <c r="C13" s="37" t="s">
        <v>21</v>
      </c>
      <c r="D13" s="37"/>
      <c r="E13" s="37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8.2" customHeight="1" x14ac:dyDescent="0.3">
      <c r="A14" s="30" t="s">
        <v>313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28.2" customHeight="1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7" ht="36.9" customHeight="1" x14ac:dyDescent="0.3"/>
    <row r="18" ht="16.2" customHeight="1" x14ac:dyDescent="0.3"/>
  </sheetData>
  <sortState ref="A4:C11">
    <sortCondition ref="A3"/>
  </sortState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8" sqref="M8"/>
    </sheetView>
  </sheetViews>
  <sheetFormatPr defaultRowHeight="16.2" x14ac:dyDescent="0.3"/>
  <cols>
    <col min="1" max="1" width="5.109375" customWidth="1"/>
    <col min="3" max="3" width="11" customWidth="1"/>
    <col min="4" max="17" width="7" customWidth="1"/>
    <col min="18" max="18" width="11.88671875" customWidth="1"/>
  </cols>
  <sheetData>
    <row r="1" spans="1:18" x14ac:dyDescent="0.3">
      <c r="A1" s="31" t="s">
        <v>303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16</v>
      </c>
      <c r="O2" s="33"/>
      <c r="P2" s="33"/>
      <c r="Q2" s="34" t="s">
        <v>39</v>
      </c>
      <c r="R2" s="34"/>
    </row>
    <row r="3" spans="1:18" ht="48.6" x14ac:dyDescent="0.3">
      <c r="A3" s="2" t="s">
        <v>38</v>
      </c>
      <c r="B3" s="2" t="s">
        <v>17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</v>
      </c>
      <c r="K3" s="5" t="s">
        <v>328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36.75" customHeight="1" x14ac:dyDescent="0.3">
      <c r="A4" s="2">
        <v>1</v>
      </c>
      <c r="B4" s="2" t="s">
        <v>299</v>
      </c>
      <c r="C4" s="26" t="s">
        <v>19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RANK(L4,$L$4:$L$8)</f>
        <v>1</v>
      </c>
      <c r="N4" s="3">
        <f t="shared" ref="N4:N8" si="3">MAX(D4:H4)</f>
        <v>0</v>
      </c>
      <c r="O4" s="3">
        <f t="shared" ref="O4:O8" si="4">MIN(D4:H4)</f>
        <v>0</v>
      </c>
      <c r="P4" s="7">
        <f t="shared" ref="P4:P8" si="5">SUM(I4-N4-O4)</f>
        <v>0</v>
      </c>
      <c r="Q4" s="7">
        <f t="shared" ref="Q4:Q8" si="6">AVERAGE(N4:O4)</f>
        <v>0</v>
      </c>
      <c r="R4" s="10">
        <f t="shared" ref="R4:R8" si="7">L4-Q4</f>
        <v>0</v>
      </c>
    </row>
    <row r="5" spans="1:18" ht="36.75" customHeight="1" x14ac:dyDescent="0.3">
      <c r="A5" s="2">
        <v>2</v>
      </c>
      <c r="B5" s="2" t="s">
        <v>301</v>
      </c>
      <c r="C5" s="26" t="s">
        <v>20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si="7"/>
        <v>0</v>
      </c>
    </row>
    <row r="6" spans="1:18" ht="36.75" customHeight="1" x14ac:dyDescent="0.3">
      <c r="A6" s="2">
        <v>3</v>
      </c>
      <c r="B6" s="2" t="s">
        <v>298</v>
      </c>
      <c r="C6" s="26" t="s">
        <v>19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9">
        <f t="shared" si="7"/>
        <v>0</v>
      </c>
    </row>
    <row r="7" spans="1:18" ht="36.75" customHeight="1" x14ac:dyDescent="0.3">
      <c r="A7" s="2">
        <v>4</v>
      </c>
      <c r="B7" s="2" t="s">
        <v>297</v>
      </c>
      <c r="C7" s="26" t="s">
        <v>18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36.75" customHeight="1" x14ac:dyDescent="0.3">
      <c r="A8" s="2">
        <v>5</v>
      </c>
      <c r="B8" s="2" t="s">
        <v>300</v>
      </c>
      <c r="C8" s="26" t="s">
        <v>20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RANK(L8,$L$4:$L$8)</f>
        <v>1</v>
      </c>
      <c r="N8" s="3">
        <f t="shared" si="3"/>
        <v>0</v>
      </c>
      <c r="O8" s="3">
        <f t="shared" si="4"/>
        <v>0</v>
      </c>
      <c r="P8" s="7">
        <f t="shared" si="5"/>
        <v>0</v>
      </c>
      <c r="Q8" s="7">
        <f t="shared" si="6"/>
        <v>0</v>
      </c>
      <c r="R8" s="10">
        <f t="shared" si="7"/>
        <v>0</v>
      </c>
    </row>
    <row r="9" spans="1:18" ht="19.8" x14ac:dyDescent="0.3">
      <c r="A9" s="22" t="s">
        <v>302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7"/>
      <c r="Q9" s="7"/>
      <c r="R9" s="1"/>
    </row>
    <row r="10" spans="1:18" ht="19.8" x14ac:dyDescent="0.3">
      <c r="A10" s="4"/>
      <c r="B10" s="4"/>
      <c r="C10" s="37" t="s">
        <v>21</v>
      </c>
      <c r="D10" s="37"/>
      <c r="E10" s="37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1"/>
    </row>
    <row r="11" spans="1:18" x14ac:dyDescent="0.3">
      <c r="A11" s="30" t="s">
        <v>313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</sheetData>
  <sortState ref="A4:C8">
    <sortCondition ref="A3"/>
  </sortState>
  <mergeCells count="5">
    <mergeCell ref="A11:R12"/>
    <mergeCell ref="A1:M2"/>
    <mergeCell ref="N2:P2"/>
    <mergeCell ref="Q2:R2"/>
    <mergeCell ref="C10:E10"/>
  </mergeCells>
  <phoneticPr fontId="1" type="noConversion"/>
  <pageMargins left="0.7" right="0.7" top="0.75" bottom="0.75" header="0.3" footer="0.3"/>
  <pageSetup paperSize="9" scale="9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hidden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1" t="s">
        <v>67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66</v>
      </c>
      <c r="O2" s="33"/>
      <c r="P2" s="33"/>
      <c r="Q2" s="34" t="s">
        <v>65</v>
      </c>
      <c r="R2" s="34"/>
    </row>
    <row r="3" spans="1:18" ht="45" customHeight="1" x14ac:dyDescent="0.3">
      <c r="A3" s="2" t="s">
        <v>64</v>
      </c>
      <c r="B3" s="2" t="s">
        <v>63</v>
      </c>
      <c r="C3" s="2" t="s">
        <v>62</v>
      </c>
      <c r="D3" s="2" t="s">
        <v>61</v>
      </c>
      <c r="E3" s="2" t="s">
        <v>60</v>
      </c>
      <c r="F3" s="2" t="s">
        <v>59</v>
      </c>
      <c r="G3" s="2" t="s">
        <v>58</v>
      </c>
      <c r="H3" s="2" t="s">
        <v>57</v>
      </c>
      <c r="I3" s="11" t="s">
        <v>56</v>
      </c>
      <c r="J3" s="6" t="s">
        <v>55</v>
      </c>
      <c r="K3" s="5" t="s">
        <v>328</v>
      </c>
      <c r="L3" s="5" t="s">
        <v>53</v>
      </c>
      <c r="M3" s="2" t="s">
        <v>0</v>
      </c>
      <c r="N3" s="13" t="s">
        <v>52</v>
      </c>
      <c r="O3" s="13" t="s">
        <v>51</v>
      </c>
      <c r="P3" s="14" t="s">
        <v>50</v>
      </c>
      <c r="Q3" s="8" t="s">
        <v>49</v>
      </c>
      <c r="R3" s="12" t="s">
        <v>48</v>
      </c>
    </row>
    <row r="4" spans="1:18" ht="36.9" customHeight="1" x14ac:dyDescent="0.3">
      <c r="A4" s="2">
        <v>1</v>
      </c>
      <c r="B4" s="2" t="s">
        <v>46</v>
      </c>
      <c r="C4" s="2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44</v>
      </c>
      <c r="C5" s="2" t="s">
        <v>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 x14ac:dyDescent="0.3">
      <c r="A6" s="2">
        <v>3</v>
      </c>
      <c r="B6" s="2" t="s">
        <v>47</v>
      </c>
      <c r="C6" s="2" t="s">
        <v>8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2">
        <v>4</v>
      </c>
      <c r="B7" s="2" t="s">
        <v>45</v>
      </c>
      <c r="C7" s="2" t="s">
        <v>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6.9" customHeight="1" x14ac:dyDescent="0.3">
      <c r="A8" s="35" t="s">
        <v>43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36"/>
    </row>
    <row r="9" spans="1:18" ht="36.9" customHeight="1" x14ac:dyDescent="0.3">
      <c r="A9" s="4"/>
      <c r="B9" s="4"/>
      <c r="C9" s="37" t="s">
        <v>42</v>
      </c>
      <c r="D9" s="37"/>
      <c r="E9" s="37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6.9" customHeight="1" x14ac:dyDescent="0.3">
      <c r="A10" s="30" t="s">
        <v>178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36.9" customHeight="1" x14ac:dyDescent="0.3"/>
    <row r="12" spans="1:18" ht="36.9" customHeight="1" x14ac:dyDescent="0.3"/>
    <row r="13" spans="1:18" ht="51" customHeight="1" x14ac:dyDescent="0.3"/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activeCell="A8" sqref="A8:O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1" t="s">
        <v>93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92</v>
      </c>
      <c r="O2" s="33"/>
      <c r="P2" s="33"/>
      <c r="Q2" s="34" t="s">
        <v>91</v>
      </c>
      <c r="R2" s="34"/>
    </row>
    <row r="3" spans="1:18" ht="45" customHeight="1" x14ac:dyDescent="0.3">
      <c r="A3" s="2" t="s">
        <v>90</v>
      </c>
      <c r="B3" s="2" t="s">
        <v>89</v>
      </c>
      <c r="C3" s="2" t="s">
        <v>88</v>
      </c>
      <c r="D3" s="2" t="s">
        <v>87</v>
      </c>
      <c r="E3" s="2" t="s">
        <v>86</v>
      </c>
      <c r="F3" s="2" t="s">
        <v>85</v>
      </c>
      <c r="G3" s="2" t="s">
        <v>84</v>
      </c>
      <c r="H3" s="2" t="s">
        <v>83</v>
      </c>
      <c r="I3" s="11" t="s">
        <v>82</v>
      </c>
      <c r="J3" s="6" t="s">
        <v>81</v>
      </c>
      <c r="K3" s="5" t="s">
        <v>327</v>
      </c>
      <c r="L3" s="5" t="s">
        <v>80</v>
      </c>
      <c r="M3" s="2" t="s">
        <v>0</v>
      </c>
      <c r="N3" s="13" t="s">
        <v>79</v>
      </c>
      <c r="O3" s="13" t="s">
        <v>78</v>
      </c>
      <c r="P3" s="14" t="s">
        <v>77</v>
      </c>
      <c r="Q3" s="8" t="s">
        <v>76</v>
      </c>
      <c r="R3" s="12" t="s">
        <v>75</v>
      </c>
    </row>
    <row r="4" spans="1:18" ht="36.9" customHeight="1" x14ac:dyDescent="0.3">
      <c r="A4" s="2">
        <v>1</v>
      </c>
      <c r="B4" s="2" t="s">
        <v>74</v>
      </c>
      <c r="C4" s="2" t="s">
        <v>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71</v>
      </c>
      <c r="C5" s="2" t="s">
        <v>70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 x14ac:dyDescent="0.3">
      <c r="A6" s="2">
        <v>3</v>
      </c>
      <c r="B6" s="2" t="s">
        <v>73</v>
      </c>
      <c r="C6" s="2" t="s">
        <v>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2">
        <v>4</v>
      </c>
      <c r="B7" s="2" t="s">
        <v>72</v>
      </c>
      <c r="C7" s="2" t="s">
        <v>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6.9" customHeight="1" x14ac:dyDescent="0.3">
      <c r="A8" s="35" t="s">
        <v>69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36"/>
    </row>
    <row r="9" spans="1:18" ht="36.9" customHeight="1" x14ac:dyDescent="0.3">
      <c r="A9" s="4"/>
      <c r="B9" s="4"/>
      <c r="C9" s="37" t="s">
        <v>68</v>
      </c>
      <c r="D9" s="37"/>
      <c r="E9" s="37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30" t="s">
        <v>313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zoomScaleNormal="100" workbookViewId="0">
      <selection activeCell="M9" sqref="M9"/>
    </sheetView>
  </sheetViews>
  <sheetFormatPr defaultRowHeight="16.2" x14ac:dyDescent="0.3"/>
  <cols>
    <col min="1" max="1" width="5.21875" customWidth="1"/>
    <col min="2" max="2" width="9" customWidth="1"/>
    <col min="3" max="3" width="11.33203125" customWidth="1"/>
    <col min="4" max="17" width="6.88671875" customWidth="1"/>
    <col min="18" max="18" width="11.88671875" customWidth="1"/>
    <col min="19" max="21" width="9" hidden="1" customWidth="1"/>
  </cols>
  <sheetData>
    <row r="1" spans="1:18" x14ac:dyDescent="0.3">
      <c r="A1" s="38" t="s">
        <v>119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1"/>
      <c r="O1" s="1"/>
      <c r="P1" s="7"/>
      <c r="Q1" s="7"/>
      <c r="R1" s="1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3" t="s">
        <v>16</v>
      </c>
      <c r="O2" s="33"/>
      <c r="P2" s="33"/>
      <c r="Q2" s="34" t="s">
        <v>118</v>
      </c>
      <c r="R2" s="34"/>
    </row>
    <row r="3" spans="1:18" ht="48.6" x14ac:dyDescent="0.3">
      <c r="A3" s="2" t="s">
        <v>117</v>
      </c>
      <c r="B3" s="2" t="s">
        <v>17</v>
      </c>
      <c r="C3" s="2" t="s">
        <v>116</v>
      </c>
      <c r="D3" s="2" t="s">
        <v>115</v>
      </c>
      <c r="E3" s="2" t="s">
        <v>114</v>
      </c>
      <c r="F3" s="2" t="s">
        <v>113</v>
      </c>
      <c r="G3" s="2" t="s">
        <v>112</v>
      </c>
      <c r="H3" s="2" t="s">
        <v>111</v>
      </c>
      <c r="I3" s="11" t="s">
        <v>110</v>
      </c>
      <c r="J3" s="6" t="s">
        <v>2</v>
      </c>
      <c r="K3" s="5" t="s">
        <v>326</v>
      </c>
      <c r="L3" s="5" t="s">
        <v>109</v>
      </c>
      <c r="M3" s="2" t="s">
        <v>0</v>
      </c>
      <c r="N3" s="13" t="s">
        <v>108</v>
      </c>
      <c r="O3" s="13" t="s">
        <v>107</v>
      </c>
      <c r="P3" s="14" t="s">
        <v>106</v>
      </c>
      <c r="Q3" s="8" t="s">
        <v>105</v>
      </c>
      <c r="R3" s="12" t="s">
        <v>104</v>
      </c>
    </row>
    <row r="4" spans="1:18" ht="36.75" customHeight="1" x14ac:dyDescent="0.3">
      <c r="A4" s="2">
        <v>1</v>
      </c>
      <c r="B4" s="2" t="s">
        <v>99</v>
      </c>
      <c r="C4" s="26" t="s">
        <v>98</v>
      </c>
      <c r="D4" s="19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>SUM(J4:K4)</f>
        <v>0</v>
      </c>
      <c r="M4" s="2">
        <f t="shared" ref="M4:M9" si="2">RANK(L4,$L$4:$L$9)</f>
        <v>1</v>
      </c>
      <c r="N4" s="3">
        <f t="shared" ref="N4:N9" si="3">MAX(D4:H4)</f>
        <v>0</v>
      </c>
      <c r="O4" s="3">
        <f t="shared" ref="O4:O9" si="4">MIN(D4:H4)</f>
        <v>0</v>
      </c>
      <c r="P4" s="7">
        <f t="shared" ref="P4:P9" si="5">SUM(I4-N4-O4)</f>
        <v>0</v>
      </c>
      <c r="Q4" s="7">
        <f t="shared" ref="Q4:Q9" si="6">AVERAGE(N4:O4)</f>
        <v>0</v>
      </c>
      <c r="R4" s="10">
        <f t="shared" ref="R4:R9" si="7">L4-Q4</f>
        <v>0</v>
      </c>
    </row>
    <row r="5" spans="1:18" ht="36.75" customHeight="1" x14ac:dyDescent="0.3">
      <c r="A5" s="2">
        <v>2</v>
      </c>
      <c r="B5" s="2" t="s">
        <v>100</v>
      </c>
      <c r="C5" s="26" t="s">
        <v>98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v>0</v>
      </c>
      <c r="M5" s="2">
        <f t="shared" si="2"/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si="7"/>
        <v>0</v>
      </c>
    </row>
    <row r="6" spans="1:18" ht="36.75" customHeight="1" x14ac:dyDescent="0.3">
      <c r="A6" s="2">
        <v>3</v>
      </c>
      <c r="B6" s="2" t="s">
        <v>102</v>
      </c>
      <c r="C6" s="26" t="s">
        <v>18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>SUM(J6:K6)</f>
        <v>0</v>
      </c>
      <c r="M6" s="2">
        <f t="shared" si="2"/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9">
        <f t="shared" si="7"/>
        <v>0</v>
      </c>
    </row>
    <row r="7" spans="1:18" ht="36.75" customHeight="1" x14ac:dyDescent="0.3">
      <c r="A7" s="2">
        <v>4</v>
      </c>
      <c r="B7" s="2" t="s">
        <v>97</v>
      </c>
      <c r="C7" s="26" t="s">
        <v>96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>SUM(J7:K7)</f>
        <v>0</v>
      </c>
      <c r="M7" s="2">
        <f t="shared" si="2"/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36.75" customHeight="1" x14ac:dyDescent="0.3">
      <c r="A8" s="2">
        <v>5</v>
      </c>
      <c r="B8" s="2" t="s">
        <v>103</v>
      </c>
      <c r="C8" s="26" t="s">
        <v>18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>SUM(J8:K8)</f>
        <v>0</v>
      </c>
      <c r="M8" s="2">
        <f t="shared" si="2"/>
        <v>1</v>
      </c>
      <c r="N8" s="3">
        <f t="shared" si="3"/>
        <v>0</v>
      </c>
      <c r="O8" s="3">
        <f t="shared" si="4"/>
        <v>0</v>
      </c>
      <c r="P8" s="7">
        <f t="shared" si="5"/>
        <v>0</v>
      </c>
      <c r="Q8" s="7">
        <f t="shared" si="6"/>
        <v>0</v>
      </c>
      <c r="R8" s="9">
        <f t="shared" si="7"/>
        <v>0</v>
      </c>
    </row>
    <row r="9" spans="1:18" ht="36.75" customHeight="1" x14ac:dyDescent="0.3">
      <c r="A9" s="2">
        <v>6</v>
      </c>
      <c r="B9" s="2" t="s">
        <v>101</v>
      </c>
      <c r="C9" s="26" t="s">
        <v>96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>SUM(J9:K9)</f>
        <v>0</v>
      </c>
      <c r="M9" s="2">
        <f t="shared" si="2"/>
        <v>1</v>
      </c>
      <c r="N9" s="3">
        <f t="shared" si="3"/>
        <v>0</v>
      </c>
      <c r="O9" s="3">
        <f t="shared" si="4"/>
        <v>0</v>
      </c>
      <c r="P9" s="7">
        <f t="shared" si="5"/>
        <v>0</v>
      </c>
      <c r="Q9" s="7">
        <f t="shared" si="6"/>
        <v>0</v>
      </c>
      <c r="R9" s="9">
        <f t="shared" si="7"/>
        <v>0</v>
      </c>
    </row>
    <row r="10" spans="1:18" ht="34.5" customHeight="1" x14ac:dyDescent="0.3">
      <c r="A10" s="18" t="s">
        <v>95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O10" s="17"/>
      <c r="P10" s="7"/>
      <c r="Q10" s="17"/>
      <c r="R10" s="1"/>
    </row>
    <row r="11" spans="1:18" ht="19.8" x14ac:dyDescent="0.3">
      <c r="A11" s="4"/>
      <c r="B11" s="4"/>
      <c r="C11" s="15" t="s">
        <v>94</v>
      </c>
      <c r="D11" s="15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1"/>
    </row>
    <row r="12" spans="1:18" ht="29.25" customHeight="1" x14ac:dyDescent="0.3">
      <c r="A12" s="30" t="s">
        <v>314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22.5" customHeight="1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</sheetData>
  <sortState ref="A5:C9">
    <sortCondition ref="A4"/>
  </sortState>
  <mergeCells count="5">
    <mergeCell ref="A13:R13"/>
    <mergeCell ref="A1:M2"/>
    <mergeCell ref="N2:P2"/>
    <mergeCell ref="Q2:R2"/>
    <mergeCell ref="A12:R12"/>
  </mergeCells>
  <phoneticPr fontId="1" type="noConversion"/>
  <pageMargins left="0.7" right="0.7" top="0.75" bottom="0.75" header="0.3" footer="0.3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A12" workbookViewId="0">
      <selection activeCell="F27" sqref="F27"/>
    </sheetView>
  </sheetViews>
  <sheetFormatPr defaultRowHeight="16.2" x14ac:dyDescent="0.3"/>
  <cols>
    <col min="1" max="1" width="5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ht="12" customHeight="1" x14ac:dyDescent="0.3">
      <c r="A1" s="31" t="s">
        <v>141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ht="12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16</v>
      </c>
      <c r="O2" s="33"/>
      <c r="P2" s="33"/>
      <c r="Q2" s="34" t="s">
        <v>91</v>
      </c>
      <c r="R2" s="34"/>
    </row>
    <row r="3" spans="1:18" ht="54" customHeight="1" x14ac:dyDescent="0.3">
      <c r="A3" s="2" t="s">
        <v>117</v>
      </c>
      <c r="B3" s="2" t="s">
        <v>17</v>
      </c>
      <c r="C3" s="2" t="s">
        <v>36</v>
      </c>
      <c r="D3" s="2" t="s">
        <v>87</v>
      </c>
      <c r="E3" s="2" t="s">
        <v>86</v>
      </c>
      <c r="F3" s="2" t="s">
        <v>113</v>
      </c>
      <c r="G3" s="2" t="s">
        <v>58</v>
      </c>
      <c r="H3" s="2" t="s">
        <v>111</v>
      </c>
      <c r="I3" s="11" t="s">
        <v>82</v>
      </c>
      <c r="J3" s="6" t="s">
        <v>2</v>
      </c>
      <c r="K3" s="6" t="s">
        <v>54</v>
      </c>
      <c r="L3" s="5" t="s">
        <v>53</v>
      </c>
      <c r="M3" s="2" t="s">
        <v>0</v>
      </c>
      <c r="N3" s="13" t="s">
        <v>108</v>
      </c>
      <c r="O3" s="13" t="s">
        <v>78</v>
      </c>
      <c r="P3" s="14" t="s">
        <v>77</v>
      </c>
      <c r="Q3" s="8" t="s">
        <v>105</v>
      </c>
      <c r="R3" s="28" t="s">
        <v>104</v>
      </c>
    </row>
    <row r="4" spans="1:18" ht="19.8" x14ac:dyDescent="0.3">
      <c r="A4" s="2">
        <v>1</v>
      </c>
      <c r="B4" s="26" t="s">
        <v>122</v>
      </c>
      <c r="C4" s="26" t="s">
        <v>120</v>
      </c>
      <c r="D4" s="2"/>
      <c r="E4" s="2"/>
      <c r="F4" s="2"/>
      <c r="G4" s="2"/>
      <c r="H4" s="2"/>
      <c r="I4" s="2">
        <f t="shared" ref="I4:I22" si="0">SUM(D4:H4)</f>
        <v>0</v>
      </c>
      <c r="J4" s="2">
        <f t="shared" ref="J4:J22" si="1">SUM(P4/3)</f>
        <v>0</v>
      </c>
      <c r="K4" s="2"/>
      <c r="L4" s="2">
        <f t="shared" ref="L4:L22" si="2">SUM(J4:K4)</f>
        <v>0</v>
      </c>
      <c r="M4" s="2">
        <f t="shared" ref="M4:M22" si="3">RANK(L4,$L$4:$L$22)</f>
        <v>1</v>
      </c>
      <c r="N4" s="3">
        <f t="shared" ref="N4:N22" si="4">MAX(D4:H4)</f>
        <v>0</v>
      </c>
      <c r="O4" s="3">
        <f t="shared" ref="O4:O22" si="5">MIN(D4:H4)</f>
        <v>0</v>
      </c>
      <c r="P4" s="7">
        <f t="shared" ref="P4:P22" si="6">SUM(I4-N4-O4)</f>
        <v>0</v>
      </c>
      <c r="Q4" s="7">
        <f t="shared" ref="Q4:Q22" si="7">AVERAGE(N4:O4)</f>
        <v>0</v>
      </c>
      <c r="R4" s="10">
        <f>L4-Q4</f>
        <v>0</v>
      </c>
    </row>
    <row r="5" spans="1:18" ht="19.8" x14ac:dyDescent="0.3">
      <c r="A5" s="2">
        <v>2</v>
      </c>
      <c r="B5" s="26" t="s">
        <v>133</v>
      </c>
      <c r="C5" s="26" t="s">
        <v>132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ref="R5:R22" si="8">L5-Q5</f>
        <v>0</v>
      </c>
    </row>
    <row r="6" spans="1:18" ht="19.8" x14ac:dyDescent="0.3">
      <c r="A6" s="2">
        <v>3</v>
      </c>
      <c r="B6" s="26" t="s">
        <v>136</v>
      </c>
      <c r="C6" s="26" t="s">
        <v>18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19.8" x14ac:dyDescent="0.3">
      <c r="A7" s="2">
        <v>4</v>
      </c>
      <c r="B7" s="26" t="s">
        <v>309</v>
      </c>
      <c r="C7" s="26" t="s">
        <v>306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19.8" x14ac:dyDescent="0.3">
      <c r="A8" s="2">
        <v>5</v>
      </c>
      <c r="B8" s="26" t="s">
        <v>307</v>
      </c>
      <c r="C8" s="26" t="s">
        <v>308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19.8" x14ac:dyDescent="0.3">
      <c r="A9" s="2">
        <v>6</v>
      </c>
      <c r="B9" s="26" t="s">
        <v>134</v>
      </c>
      <c r="C9" s="26" t="s">
        <v>132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8" x14ac:dyDescent="0.3">
      <c r="A10" s="2">
        <v>7</v>
      </c>
      <c r="B10" s="26" t="s">
        <v>123</v>
      </c>
      <c r="C10" s="26" t="s">
        <v>120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8" x14ac:dyDescent="0.3">
      <c r="A11" s="2">
        <v>8</v>
      </c>
      <c r="B11" s="26" t="s">
        <v>125</v>
      </c>
      <c r="C11" s="26" t="s">
        <v>124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19.8" x14ac:dyDescent="0.3">
      <c r="A12" s="2">
        <v>9</v>
      </c>
      <c r="B12" s="26" t="s">
        <v>305</v>
      </c>
      <c r="C12" s="26" t="s">
        <v>306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19.8" x14ac:dyDescent="0.3">
      <c r="A13" s="2">
        <v>10</v>
      </c>
      <c r="B13" s="26" t="s">
        <v>138</v>
      </c>
      <c r="C13" s="26" t="s">
        <v>137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19.8" x14ac:dyDescent="0.3">
      <c r="A14" s="2">
        <v>11</v>
      </c>
      <c r="B14" s="26" t="s">
        <v>310</v>
      </c>
      <c r="C14" s="26" t="s">
        <v>20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19.8" x14ac:dyDescent="0.3">
      <c r="A15" s="2">
        <v>12</v>
      </c>
      <c r="B15" s="26" t="s">
        <v>128</v>
      </c>
      <c r="C15" s="26" t="s">
        <v>19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19.8" x14ac:dyDescent="0.3">
      <c r="A16" s="2">
        <v>13</v>
      </c>
      <c r="B16" s="26" t="s">
        <v>121</v>
      </c>
      <c r="C16" s="26" t="s">
        <v>120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10">
        <f t="shared" si="8"/>
        <v>0</v>
      </c>
    </row>
    <row r="17" spans="1:18" ht="19.8" x14ac:dyDescent="0.3">
      <c r="A17" s="2">
        <v>14</v>
      </c>
      <c r="B17" s="26" t="s">
        <v>129</v>
      </c>
      <c r="C17" s="26" t="s">
        <v>19</v>
      </c>
      <c r="D17" s="2"/>
      <c r="E17" s="2"/>
      <c r="F17" s="2"/>
      <c r="G17" s="2"/>
      <c r="H17" s="2"/>
      <c r="I17" s="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4"/>
        <v>0</v>
      </c>
      <c r="O17" s="3">
        <f t="shared" si="5"/>
        <v>0</v>
      </c>
      <c r="P17" s="7">
        <f t="shared" si="6"/>
        <v>0</v>
      </c>
      <c r="Q17" s="7">
        <f t="shared" si="7"/>
        <v>0</v>
      </c>
      <c r="R17" s="9">
        <f t="shared" si="8"/>
        <v>0</v>
      </c>
    </row>
    <row r="18" spans="1:18" ht="19.8" x14ac:dyDescent="0.3">
      <c r="A18" s="2">
        <v>15</v>
      </c>
      <c r="B18" s="26" t="s">
        <v>131</v>
      </c>
      <c r="C18" s="26" t="s">
        <v>130</v>
      </c>
      <c r="D18" s="2"/>
      <c r="E18" s="2"/>
      <c r="F18" s="2"/>
      <c r="G18" s="2"/>
      <c r="H18" s="2"/>
      <c r="I18" s="2">
        <f t="shared" si="0"/>
        <v>0</v>
      </c>
      <c r="J18" s="2">
        <f t="shared" si="1"/>
        <v>0</v>
      </c>
      <c r="K18" s="2"/>
      <c r="L18" s="2">
        <f t="shared" si="2"/>
        <v>0</v>
      </c>
      <c r="M18" s="2">
        <f t="shared" si="3"/>
        <v>1</v>
      </c>
      <c r="N18" s="3">
        <f t="shared" si="4"/>
        <v>0</v>
      </c>
      <c r="O18" s="3">
        <f t="shared" si="5"/>
        <v>0</v>
      </c>
      <c r="P18" s="7">
        <f t="shared" si="6"/>
        <v>0</v>
      </c>
      <c r="Q18" s="7">
        <f t="shared" si="7"/>
        <v>0</v>
      </c>
      <c r="R18" s="9">
        <f t="shared" si="8"/>
        <v>0</v>
      </c>
    </row>
    <row r="19" spans="1:18" ht="19.8" x14ac:dyDescent="0.3">
      <c r="A19" s="2">
        <v>16</v>
      </c>
      <c r="B19" s="26" t="s">
        <v>135</v>
      </c>
      <c r="C19" s="26" t="s">
        <v>132</v>
      </c>
      <c r="D19" s="2"/>
      <c r="E19" s="2"/>
      <c r="F19" s="2"/>
      <c r="G19" s="2"/>
      <c r="H19" s="2"/>
      <c r="I19" s="2">
        <f t="shared" si="0"/>
        <v>0</v>
      </c>
      <c r="J19" s="2">
        <f t="shared" si="1"/>
        <v>0</v>
      </c>
      <c r="K19" s="2"/>
      <c r="L19" s="2">
        <f t="shared" si="2"/>
        <v>0</v>
      </c>
      <c r="M19" s="2">
        <f t="shared" si="3"/>
        <v>1</v>
      </c>
      <c r="N19" s="3">
        <f t="shared" si="4"/>
        <v>0</v>
      </c>
      <c r="O19" s="3">
        <f t="shared" si="5"/>
        <v>0</v>
      </c>
      <c r="P19" s="7">
        <f t="shared" si="6"/>
        <v>0</v>
      </c>
      <c r="Q19" s="7">
        <f t="shared" si="7"/>
        <v>0</v>
      </c>
      <c r="R19" s="9">
        <f t="shared" si="8"/>
        <v>0</v>
      </c>
    </row>
    <row r="20" spans="1:18" ht="19.8" x14ac:dyDescent="0.3">
      <c r="A20" s="2">
        <v>17</v>
      </c>
      <c r="B20" s="26" t="s">
        <v>140</v>
      </c>
      <c r="C20" s="26" t="s">
        <v>139</v>
      </c>
      <c r="D20" s="2"/>
      <c r="E20" s="2"/>
      <c r="F20" s="2"/>
      <c r="G20" s="2"/>
      <c r="H20" s="2"/>
      <c r="I20" s="2">
        <f t="shared" si="0"/>
        <v>0</v>
      </c>
      <c r="J20" s="2">
        <f t="shared" si="1"/>
        <v>0</v>
      </c>
      <c r="K20" s="2"/>
      <c r="L20" s="2">
        <f t="shared" si="2"/>
        <v>0</v>
      </c>
      <c r="M20" s="2">
        <f t="shared" si="3"/>
        <v>1</v>
      </c>
      <c r="N20" s="3">
        <f t="shared" si="4"/>
        <v>0</v>
      </c>
      <c r="O20" s="3">
        <f t="shared" si="5"/>
        <v>0</v>
      </c>
      <c r="P20" s="7">
        <f t="shared" si="6"/>
        <v>0</v>
      </c>
      <c r="Q20" s="7">
        <f t="shared" si="7"/>
        <v>0</v>
      </c>
      <c r="R20" s="9">
        <f t="shared" si="8"/>
        <v>0</v>
      </c>
    </row>
    <row r="21" spans="1:18" ht="19.8" x14ac:dyDescent="0.3">
      <c r="A21" s="2">
        <v>18</v>
      </c>
      <c r="B21" s="26" t="s">
        <v>127</v>
      </c>
      <c r="C21" s="26" t="s">
        <v>19</v>
      </c>
      <c r="D21" s="2"/>
      <c r="E21" s="2"/>
      <c r="F21" s="2"/>
      <c r="G21" s="2"/>
      <c r="H21" s="2"/>
      <c r="I21" s="2">
        <f t="shared" si="0"/>
        <v>0</v>
      </c>
      <c r="J21" s="2">
        <f t="shared" si="1"/>
        <v>0</v>
      </c>
      <c r="K21" s="2"/>
      <c r="L21" s="2">
        <f t="shared" si="2"/>
        <v>0</v>
      </c>
      <c r="M21" s="2">
        <f t="shared" si="3"/>
        <v>1</v>
      </c>
      <c r="N21" s="3">
        <f t="shared" si="4"/>
        <v>0</v>
      </c>
      <c r="O21" s="3">
        <f t="shared" si="5"/>
        <v>0</v>
      </c>
      <c r="P21" s="7">
        <f t="shared" si="6"/>
        <v>0</v>
      </c>
      <c r="Q21" s="7">
        <f t="shared" si="7"/>
        <v>0</v>
      </c>
      <c r="R21" s="9">
        <f t="shared" si="8"/>
        <v>0</v>
      </c>
    </row>
    <row r="22" spans="1:18" ht="19.8" x14ac:dyDescent="0.3">
      <c r="A22" s="2">
        <v>19</v>
      </c>
      <c r="B22" s="26" t="s">
        <v>126</v>
      </c>
      <c r="C22" s="26" t="s">
        <v>20</v>
      </c>
      <c r="D22" s="2"/>
      <c r="E22" s="2"/>
      <c r="F22" s="2"/>
      <c r="G22" s="2"/>
      <c r="H22" s="2"/>
      <c r="I22" s="2">
        <f t="shared" si="0"/>
        <v>0</v>
      </c>
      <c r="J22" s="2">
        <f t="shared" si="1"/>
        <v>0</v>
      </c>
      <c r="K22" s="2"/>
      <c r="L22" s="2">
        <f t="shared" si="2"/>
        <v>0</v>
      </c>
      <c r="M22" s="2">
        <f t="shared" si="3"/>
        <v>1</v>
      </c>
      <c r="N22" s="3">
        <f t="shared" si="4"/>
        <v>0</v>
      </c>
      <c r="O22" s="3">
        <f t="shared" si="5"/>
        <v>0</v>
      </c>
      <c r="P22" s="7">
        <f t="shared" si="6"/>
        <v>0</v>
      </c>
      <c r="Q22" s="7">
        <f t="shared" si="7"/>
        <v>0</v>
      </c>
      <c r="R22" s="9">
        <f t="shared" si="8"/>
        <v>0</v>
      </c>
    </row>
    <row r="23" spans="1:18" s="27" customFormat="1" x14ac:dyDescent="0.3">
      <c r="A23" s="39" t="s">
        <v>315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6"/>
      <c r="O23" s="36"/>
      <c r="P23" s="7"/>
      <c r="Q23" s="7"/>
      <c r="R23" s="1"/>
    </row>
    <row r="24" spans="1:18" ht="16.05" customHeight="1" x14ac:dyDescent="0.3">
      <c r="A24" s="4"/>
      <c r="B24" s="4"/>
      <c r="C24" s="37" t="s">
        <v>68</v>
      </c>
      <c r="D24" s="37"/>
      <c r="E24" s="37"/>
      <c r="F24" s="4"/>
      <c r="G24" s="4"/>
      <c r="H24" s="4"/>
      <c r="I24" s="4"/>
      <c r="J24" s="4"/>
      <c r="K24" s="4"/>
      <c r="L24" s="4"/>
      <c r="M24" s="4"/>
      <c r="N24" s="4"/>
      <c r="O24" s="4"/>
      <c r="P24" s="7"/>
      <c r="Q24" s="7"/>
      <c r="R24" s="1"/>
    </row>
    <row r="25" spans="1:18" x14ac:dyDescent="0.3">
      <c r="A25" s="30" t="s">
        <v>178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  <row r="26" spans="1:18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</sheetData>
  <mergeCells count="6">
    <mergeCell ref="A1:M2"/>
    <mergeCell ref="N2:P2"/>
    <mergeCell ref="Q2:R2"/>
    <mergeCell ref="A23:O23"/>
    <mergeCell ref="C24:E24"/>
    <mergeCell ref="A25:R26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10" zoomScaleNormal="100" workbookViewId="0">
      <selection activeCell="M15" sqref="M15"/>
    </sheetView>
  </sheetViews>
  <sheetFormatPr defaultRowHeight="16.2" x14ac:dyDescent="0.3"/>
  <cols>
    <col min="1" max="1" width="5.21875" customWidth="1"/>
    <col min="3" max="3" width="11.33203125" customWidth="1"/>
    <col min="4" max="17" width="7" customWidth="1"/>
    <col min="18" max="18" width="11.88671875" customWidth="1"/>
  </cols>
  <sheetData>
    <row r="1" spans="1:18" x14ac:dyDescent="0.3">
      <c r="A1" s="31" t="s">
        <v>156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40</v>
      </c>
      <c r="O2" s="33"/>
      <c r="P2" s="33"/>
      <c r="Q2" s="34" t="s">
        <v>39</v>
      </c>
      <c r="R2" s="34"/>
    </row>
    <row r="3" spans="1:18" ht="48.6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6" t="s">
        <v>28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34.950000000000003" customHeight="1" x14ac:dyDescent="0.3">
      <c r="A4" s="2">
        <v>1</v>
      </c>
      <c r="B4" s="2" t="s">
        <v>150</v>
      </c>
      <c r="C4" s="26" t="s">
        <v>132</v>
      </c>
      <c r="D4" s="2"/>
      <c r="E4" s="2"/>
      <c r="F4" s="2"/>
      <c r="G4" s="2"/>
      <c r="H4" s="2"/>
      <c r="I4" s="2">
        <f t="shared" ref="I4:I15" si="0">SUM(D4:H4)</f>
        <v>0</v>
      </c>
      <c r="J4" s="2">
        <f t="shared" ref="J4:J15" si="1">SUM(P4/3)</f>
        <v>0</v>
      </c>
      <c r="K4" s="2"/>
      <c r="L4" s="2">
        <f t="shared" ref="L4:L15" si="2">SUM(J4:K4)</f>
        <v>0</v>
      </c>
      <c r="M4" s="2">
        <f t="shared" ref="M4:M15" si="3">RANK(L4,$L$4:$L$15)</f>
        <v>1</v>
      </c>
      <c r="N4" s="3">
        <f t="shared" ref="N4:N15" si="4">MAX(D4:H4)</f>
        <v>0</v>
      </c>
      <c r="O4" s="3">
        <f t="shared" ref="O4:O15" si="5">MIN(D4:H4)</f>
        <v>0</v>
      </c>
      <c r="P4" s="7">
        <f t="shared" ref="P4:P15" si="6">SUM(I4-N4-O4)</f>
        <v>0</v>
      </c>
      <c r="Q4" s="7">
        <f t="shared" ref="Q4:Q15" si="7">AVERAGE(N4:O4)</f>
        <v>0</v>
      </c>
      <c r="R4" s="10">
        <f t="shared" ref="R4:R15" si="8">L4-Q4</f>
        <v>0</v>
      </c>
    </row>
    <row r="5" spans="1:18" ht="34.950000000000003" customHeight="1" x14ac:dyDescent="0.3">
      <c r="A5" s="2">
        <v>2</v>
      </c>
      <c r="B5" s="2" t="s">
        <v>148</v>
      </c>
      <c r="C5" s="26" t="s">
        <v>130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4.950000000000003" customHeight="1" x14ac:dyDescent="0.3">
      <c r="A6" s="2">
        <v>3</v>
      </c>
      <c r="B6" s="2" t="s">
        <v>152</v>
      </c>
      <c r="C6" s="26" t="s">
        <v>18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4.950000000000003" customHeight="1" x14ac:dyDescent="0.3">
      <c r="A7" s="2">
        <v>4</v>
      </c>
      <c r="B7" s="2" t="s">
        <v>146</v>
      </c>
      <c r="C7" s="26" t="s">
        <v>20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4.950000000000003" customHeight="1" x14ac:dyDescent="0.3">
      <c r="A8" s="2">
        <v>5</v>
      </c>
      <c r="B8" s="2" t="s">
        <v>155</v>
      </c>
      <c r="C8" s="26" t="s">
        <v>154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34.950000000000003" customHeight="1" x14ac:dyDescent="0.3">
      <c r="A9" s="2">
        <v>6</v>
      </c>
      <c r="B9" s="2" t="s">
        <v>153</v>
      </c>
      <c r="C9" s="26" t="s">
        <v>18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4.950000000000003" customHeight="1" x14ac:dyDescent="0.3">
      <c r="A10" s="2">
        <v>7</v>
      </c>
      <c r="B10" s="2" t="s">
        <v>147</v>
      </c>
      <c r="C10" s="26" t="s">
        <v>20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4.950000000000003" customHeight="1" x14ac:dyDescent="0.3">
      <c r="A11" s="2">
        <v>8</v>
      </c>
      <c r="B11" s="2" t="s">
        <v>149</v>
      </c>
      <c r="C11" s="26" t="s">
        <v>132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4.950000000000003" customHeight="1" x14ac:dyDescent="0.3">
      <c r="A12" s="2">
        <v>9</v>
      </c>
      <c r="B12" s="2" t="s">
        <v>144</v>
      </c>
      <c r="C12" s="26" t="s">
        <v>120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34.950000000000003" customHeight="1" x14ac:dyDescent="0.3">
      <c r="A13" s="2">
        <v>10</v>
      </c>
      <c r="B13" s="2" t="s">
        <v>151</v>
      </c>
      <c r="C13" s="26" t="s">
        <v>18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4.950000000000003" customHeight="1" x14ac:dyDescent="0.3">
      <c r="A14" s="2">
        <v>11</v>
      </c>
      <c r="B14" s="2" t="s">
        <v>145</v>
      </c>
      <c r="C14" s="26" t="s">
        <v>20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4.950000000000003" customHeight="1" x14ac:dyDescent="0.3">
      <c r="A15" s="2">
        <v>12</v>
      </c>
      <c r="B15" s="2" t="s">
        <v>143</v>
      </c>
      <c r="C15" s="26" t="s">
        <v>142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19.8" x14ac:dyDescent="0.3">
      <c r="A16" s="35" t="s">
        <v>316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  <c r="O16" s="36"/>
      <c r="P16" s="7"/>
      <c r="Q16" s="7"/>
      <c r="R16" s="1"/>
    </row>
    <row r="17" spans="1:18" ht="19.8" x14ac:dyDescent="0.3">
      <c r="A17" s="4"/>
      <c r="B17" s="4"/>
      <c r="C17" s="37" t="s">
        <v>21</v>
      </c>
      <c r="D17" s="37"/>
      <c r="E17" s="37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7"/>
      <c r="R17" s="1"/>
    </row>
    <row r="18" spans="1:18" ht="33" customHeight="1" x14ac:dyDescent="0.3">
      <c r="A18" s="30" t="s">
        <v>313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</sheetData>
  <sortState ref="A4:C15">
    <sortCondition ref="A3"/>
  </sortState>
  <mergeCells count="6">
    <mergeCell ref="A18:R18"/>
    <mergeCell ref="A1:M2"/>
    <mergeCell ref="N2:P2"/>
    <mergeCell ref="Q2:R2"/>
    <mergeCell ref="A16:O16"/>
    <mergeCell ref="C17:E17"/>
  </mergeCells>
  <phoneticPr fontId="1" type="noConversion"/>
  <pageMargins left="0.7" right="0.7" top="0.75" bottom="0.75" header="0.3" footer="0.3"/>
  <pageSetup paperSize="9" scale="87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workbookViewId="0">
      <selection activeCell="M16" sqref="M16"/>
    </sheetView>
  </sheetViews>
  <sheetFormatPr defaultRowHeight="16.2" x14ac:dyDescent="0.3"/>
  <cols>
    <col min="1" max="1" width="4.77734375" customWidth="1"/>
    <col min="3" max="3" width="11.77734375" customWidth="1"/>
    <col min="4" max="17" width="6.77734375" customWidth="1"/>
    <col min="18" max="18" width="10.6640625" bestFit="1" customWidth="1"/>
  </cols>
  <sheetData>
    <row r="1" spans="1:18" x14ac:dyDescent="0.3">
      <c r="A1" s="33" t="s">
        <v>177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1"/>
      <c r="O1" s="1"/>
      <c r="P1" s="7"/>
      <c r="Q1" s="7"/>
      <c r="R1" s="1"/>
    </row>
    <row r="2" spans="1:18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33" t="s">
        <v>16</v>
      </c>
      <c r="O2" s="33"/>
      <c r="P2" s="33"/>
      <c r="Q2" s="34" t="s">
        <v>39</v>
      </c>
      <c r="R2" s="34"/>
    </row>
    <row r="3" spans="1:18" ht="52.05" customHeight="1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6" t="s">
        <v>28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24" customHeight="1" x14ac:dyDescent="0.3">
      <c r="A4" s="2">
        <v>1</v>
      </c>
      <c r="B4" s="26" t="s">
        <v>166</v>
      </c>
      <c r="C4" s="26" t="s">
        <v>15</v>
      </c>
      <c r="D4" s="2"/>
      <c r="E4" s="2"/>
      <c r="F4" s="2"/>
      <c r="G4" s="2"/>
      <c r="H4" s="2"/>
      <c r="I4" s="2">
        <f t="shared" ref="I4:I16" si="0">SUM(D4:H4)</f>
        <v>0</v>
      </c>
      <c r="J4" s="2">
        <f t="shared" ref="J4:J16" si="1">SUM(P4/3)</f>
        <v>0</v>
      </c>
      <c r="K4" s="2"/>
      <c r="L4" s="2">
        <f t="shared" ref="L4:L16" si="2">SUM(J4:K4)</f>
        <v>0</v>
      </c>
      <c r="M4" s="2">
        <f t="shared" ref="M4:M16" si="3">RANK(L4,$L$4:$L$16)</f>
        <v>1</v>
      </c>
      <c r="N4" s="3">
        <f t="shared" ref="N4:N16" si="4">MAX(D4:H4)</f>
        <v>0</v>
      </c>
      <c r="O4" s="3">
        <f t="shared" ref="O4:O16" si="5">MIN(D4:H4)</f>
        <v>0</v>
      </c>
      <c r="P4" s="7">
        <f t="shared" ref="P4:P16" si="6">SUM(I4-N4-O4)</f>
        <v>0</v>
      </c>
      <c r="Q4" s="7">
        <f t="shared" ref="Q4:Q16" si="7">AVERAGE(N4:O4)</f>
        <v>0</v>
      </c>
      <c r="R4" s="10">
        <f t="shared" ref="R4:R16" si="8">L4-Q4</f>
        <v>0</v>
      </c>
    </row>
    <row r="5" spans="1:18" ht="24" customHeight="1" x14ac:dyDescent="0.3">
      <c r="A5" s="2">
        <v>2</v>
      </c>
      <c r="B5" s="26" t="s">
        <v>167</v>
      </c>
      <c r="C5" s="26" t="s">
        <v>15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24" customHeight="1" x14ac:dyDescent="0.3">
      <c r="A6" s="2">
        <v>3</v>
      </c>
      <c r="B6" s="29" t="s">
        <v>161</v>
      </c>
      <c r="C6" s="26" t="s">
        <v>158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24" customHeight="1" x14ac:dyDescent="0.3">
      <c r="A7" s="2">
        <v>4</v>
      </c>
      <c r="B7" s="26" t="s">
        <v>165</v>
      </c>
      <c r="C7" s="26" t="s">
        <v>164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24" customHeight="1" x14ac:dyDescent="0.3">
      <c r="A8" s="2">
        <v>5</v>
      </c>
      <c r="B8" s="26" t="s">
        <v>172</v>
      </c>
      <c r="C8" s="26" t="s">
        <v>171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24" customHeight="1" x14ac:dyDescent="0.3">
      <c r="A9" s="2">
        <v>6</v>
      </c>
      <c r="B9" s="26" t="s">
        <v>160</v>
      </c>
      <c r="C9" s="26" t="s">
        <v>158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24" customHeight="1" x14ac:dyDescent="0.3">
      <c r="A10" s="2">
        <v>7</v>
      </c>
      <c r="B10" s="26" t="s">
        <v>169</v>
      </c>
      <c r="C10" s="26" t="s">
        <v>168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24" customHeight="1" x14ac:dyDescent="0.3">
      <c r="A11" s="2">
        <v>8</v>
      </c>
      <c r="B11" s="26" t="s">
        <v>163</v>
      </c>
      <c r="C11" s="26" t="s">
        <v>162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24" customHeight="1" x14ac:dyDescent="0.3">
      <c r="A12" s="2">
        <v>9</v>
      </c>
      <c r="B12" s="26" t="s">
        <v>176</v>
      </c>
      <c r="C12" s="26" t="s">
        <v>175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24" customHeight="1" x14ac:dyDescent="0.3">
      <c r="A13" s="2">
        <v>10</v>
      </c>
      <c r="B13" s="26" t="s">
        <v>174</v>
      </c>
      <c r="C13" s="26" t="s">
        <v>171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24" customHeight="1" x14ac:dyDescent="0.3">
      <c r="A14" s="2">
        <v>11</v>
      </c>
      <c r="B14" s="26" t="s">
        <v>173</v>
      </c>
      <c r="C14" s="26" t="s">
        <v>171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24" customHeight="1" x14ac:dyDescent="0.3">
      <c r="A15" s="2">
        <v>12</v>
      </c>
      <c r="B15" s="26" t="s">
        <v>159</v>
      </c>
      <c r="C15" s="26" t="s">
        <v>158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24" customHeight="1" x14ac:dyDescent="0.3">
      <c r="A16" s="2">
        <v>13</v>
      </c>
      <c r="B16" s="26" t="s">
        <v>170</v>
      </c>
      <c r="C16" s="26" t="s">
        <v>12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22.05" customHeight="1" x14ac:dyDescent="0.3">
      <c r="A17" s="18" t="s">
        <v>157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5"/>
      <c r="P17" s="7"/>
      <c r="Q17" s="7"/>
      <c r="R17" s="1"/>
    </row>
    <row r="18" spans="1:18" ht="25.05" customHeight="1" x14ac:dyDescent="0.3">
      <c r="A18" s="4"/>
      <c r="B18" s="4"/>
      <c r="C18" s="23" t="s">
        <v>21</v>
      </c>
      <c r="D18" s="23"/>
      <c r="E18" s="23"/>
      <c r="F18" s="4"/>
      <c r="G18" s="4"/>
      <c r="H18" s="4"/>
      <c r="I18" s="4"/>
      <c r="J18" s="4"/>
      <c r="K18" s="4"/>
      <c r="L18" s="4"/>
      <c r="M18" s="4"/>
      <c r="N18" s="4"/>
      <c r="O18" s="4"/>
      <c r="P18" s="7"/>
      <c r="Q18" s="7"/>
      <c r="R18" s="1"/>
    </row>
    <row r="19" spans="1:18" ht="25.05" customHeight="1" x14ac:dyDescent="0.3">
      <c r="A19" s="30" t="s">
        <v>325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ht="25.05" customHeight="1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</sheetData>
  <mergeCells count="4">
    <mergeCell ref="A1:M2"/>
    <mergeCell ref="N2:P2"/>
    <mergeCell ref="Q2:R2"/>
    <mergeCell ref="A19:R20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A13" sqref="A13:R14"/>
    </sheetView>
  </sheetViews>
  <sheetFormatPr defaultRowHeight="16.2" x14ac:dyDescent="0.3"/>
  <cols>
    <col min="1" max="1" width="4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x14ac:dyDescent="0.3">
      <c r="A1" s="41" t="s">
        <v>317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1"/>
      <c r="O1" s="1"/>
      <c r="P1" s="7"/>
      <c r="Q1" s="7"/>
      <c r="R1" s="1"/>
    </row>
    <row r="2" spans="1:18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33" t="s">
        <v>16</v>
      </c>
      <c r="O2" s="33"/>
      <c r="P2" s="33"/>
      <c r="Q2" s="34" t="s">
        <v>39</v>
      </c>
      <c r="R2" s="34"/>
    </row>
    <row r="3" spans="1:18" ht="55.2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6" t="s">
        <v>28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19.8" x14ac:dyDescent="0.3">
      <c r="A4" s="2">
        <v>1</v>
      </c>
      <c r="B4" s="2" t="s">
        <v>180</v>
      </c>
      <c r="C4" s="26" t="s">
        <v>179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 t="shared" ref="R4:R10" si="8">L4-Q4</f>
        <v>0</v>
      </c>
    </row>
    <row r="5" spans="1:18" ht="19.8" x14ac:dyDescent="0.3">
      <c r="A5" s="2">
        <v>2</v>
      </c>
      <c r="B5" s="2" t="s">
        <v>185</v>
      </c>
      <c r="C5" s="26" t="s">
        <v>12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19.8" x14ac:dyDescent="0.3">
      <c r="A6" s="2">
        <v>2</v>
      </c>
      <c r="B6" s="2" t="s">
        <v>182</v>
      </c>
      <c r="C6" s="26" t="s">
        <v>179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19.8" x14ac:dyDescent="0.3">
      <c r="A7" s="2">
        <v>4</v>
      </c>
      <c r="B7" s="2" t="s">
        <v>183</v>
      </c>
      <c r="C7" s="26" t="s">
        <v>15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19.8" x14ac:dyDescent="0.3">
      <c r="A8" s="2">
        <v>5</v>
      </c>
      <c r="B8" s="2" t="s">
        <v>186</v>
      </c>
      <c r="C8" s="26" t="s">
        <v>12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19.8" x14ac:dyDescent="0.3">
      <c r="A9" s="2">
        <v>6</v>
      </c>
      <c r="B9" s="2" t="s">
        <v>181</v>
      </c>
      <c r="C9" s="26" t="s">
        <v>179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8" x14ac:dyDescent="0.3">
      <c r="A10" s="2">
        <v>7</v>
      </c>
      <c r="B10" s="2" t="s">
        <v>184</v>
      </c>
      <c r="C10" s="26" t="s">
        <v>15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8" x14ac:dyDescent="0.3">
      <c r="A11" s="35" t="s">
        <v>318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6"/>
      <c r="O11" s="36"/>
      <c r="P11" s="7"/>
      <c r="Q11" s="7"/>
      <c r="R11" s="1"/>
    </row>
    <row r="12" spans="1:18" ht="19.8" x14ac:dyDescent="0.3">
      <c r="A12" s="4"/>
      <c r="B12" s="4"/>
      <c r="C12" s="37" t="s">
        <v>21</v>
      </c>
      <c r="D12" s="37"/>
      <c r="E12" s="37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7"/>
      <c r="R12" s="1"/>
    </row>
    <row r="13" spans="1:18" x14ac:dyDescent="0.3">
      <c r="A13" s="30" t="s">
        <v>178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:M2"/>
    <mergeCell ref="N2:P2"/>
    <mergeCell ref="Q2:R2"/>
    <mergeCell ref="A11:O11"/>
    <mergeCell ref="C12:E12"/>
    <mergeCell ref="A13:R14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16" zoomScaleNormal="100" workbookViewId="0">
      <selection activeCell="M9" sqref="M9"/>
    </sheetView>
  </sheetViews>
  <sheetFormatPr defaultRowHeight="16.2" x14ac:dyDescent="0.3"/>
  <cols>
    <col min="1" max="1" width="5.21875" customWidth="1"/>
    <col min="3" max="3" width="11" customWidth="1"/>
    <col min="4" max="17" width="7" customWidth="1"/>
    <col min="18" max="18" width="12" customWidth="1"/>
  </cols>
  <sheetData>
    <row r="1" spans="1:18" x14ac:dyDescent="0.3">
      <c r="A1" s="33" t="s">
        <v>319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1"/>
      <c r="O1" s="1"/>
      <c r="P1" s="7"/>
      <c r="Q1" s="7"/>
      <c r="R1" s="1"/>
    </row>
    <row r="2" spans="1:18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33" t="s">
        <v>224</v>
      </c>
      <c r="O2" s="33"/>
      <c r="P2" s="33"/>
      <c r="Q2" s="34" t="s">
        <v>223</v>
      </c>
      <c r="R2" s="34"/>
    </row>
    <row r="3" spans="1:18" ht="48.6" x14ac:dyDescent="0.3">
      <c r="A3" s="2" t="s">
        <v>222</v>
      </c>
      <c r="B3" s="2" t="s">
        <v>221</v>
      </c>
      <c r="C3" s="2" t="s">
        <v>220</v>
      </c>
      <c r="D3" s="2" t="s">
        <v>219</v>
      </c>
      <c r="E3" s="2" t="s">
        <v>218</v>
      </c>
      <c r="F3" s="2" t="s">
        <v>217</v>
      </c>
      <c r="G3" s="2" t="s">
        <v>216</v>
      </c>
      <c r="H3" s="2" t="s">
        <v>215</v>
      </c>
      <c r="I3" s="11" t="s">
        <v>214</v>
      </c>
      <c r="J3" s="6" t="s">
        <v>213</v>
      </c>
      <c r="K3" s="5" t="s">
        <v>326</v>
      </c>
      <c r="L3" s="5" t="s">
        <v>212</v>
      </c>
      <c r="M3" s="2" t="s">
        <v>0</v>
      </c>
      <c r="N3" s="13" t="s">
        <v>211</v>
      </c>
      <c r="O3" s="13" t="s">
        <v>210</v>
      </c>
      <c r="P3" s="14" t="s">
        <v>209</v>
      </c>
      <c r="Q3" s="8" t="s">
        <v>208</v>
      </c>
      <c r="R3" s="12" t="s">
        <v>207</v>
      </c>
    </row>
    <row r="4" spans="1:18" ht="36.75" customHeight="1" x14ac:dyDescent="0.3">
      <c r="A4" s="2">
        <v>1</v>
      </c>
      <c r="B4" s="2" t="s">
        <v>192</v>
      </c>
      <c r="C4" s="26" t="s">
        <v>190</v>
      </c>
      <c r="D4" s="2"/>
      <c r="E4" s="2"/>
      <c r="F4" s="2"/>
      <c r="G4" s="2"/>
      <c r="H4" s="2"/>
      <c r="I4" s="2">
        <f t="shared" ref="I4:I19" si="0">SUM(D4:H4)</f>
        <v>0</v>
      </c>
      <c r="J4" s="2">
        <f t="shared" ref="J4:J19" si="1">SUM(P4/3)</f>
        <v>0</v>
      </c>
      <c r="K4" s="2"/>
      <c r="L4" s="2">
        <f t="shared" ref="L4:L19" si="2">SUM(J4:K4)</f>
        <v>0</v>
      </c>
      <c r="M4" s="2">
        <f t="shared" ref="M4:M19" si="3">RANK(L4,$L$4:$L$19)</f>
        <v>1</v>
      </c>
      <c r="N4" s="3">
        <f t="shared" ref="N4:N19" si="4">MAX(D4:H4)</f>
        <v>0</v>
      </c>
      <c r="O4" s="3">
        <f t="shared" ref="O4:O19" si="5">MIN(D4:H4)</f>
        <v>0</v>
      </c>
      <c r="P4" s="7">
        <f t="shared" ref="P4:P19" si="6">SUM(I4-N4-O4)</f>
        <v>0</v>
      </c>
      <c r="Q4" s="7">
        <f t="shared" ref="Q4:Q19" si="7">AVERAGE(N4:O4)</f>
        <v>0</v>
      </c>
      <c r="R4" s="10">
        <f t="shared" ref="R4:R19" si="8">L4-Q4</f>
        <v>0</v>
      </c>
    </row>
    <row r="5" spans="1:18" ht="36.75" customHeight="1" x14ac:dyDescent="0.3">
      <c r="A5" s="2">
        <v>2</v>
      </c>
      <c r="B5" s="2" t="s">
        <v>204</v>
      </c>
      <c r="C5" s="26" t="s">
        <v>175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6.75" customHeight="1" x14ac:dyDescent="0.3">
      <c r="A6" s="2">
        <v>3</v>
      </c>
      <c r="B6" s="2" t="s">
        <v>199</v>
      </c>
      <c r="C6" s="26" t="s">
        <v>171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6.75" customHeight="1" x14ac:dyDescent="0.3">
      <c r="A7" s="2">
        <v>4</v>
      </c>
      <c r="B7" s="2" t="s">
        <v>203</v>
      </c>
      <c r="C7" s="26" t="s">
        <v>175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6.75" customHeight="1" x14ac:dyDescent="0.3">
      <c r="A8" s="2">
        <v>5</v>
      </c>
      <c r="B8" s="2" t="s">
        <v>201</v>
      </c>
      <c r="C8" s="26" t="s">
        <v>171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36.75" customHeight="1" x14ac:dyDescent="0.3">
      <c r="A9" s="2">
        <v>6</v>
      </c>
      <c r="B9" s="2" t="s">
        <v>193</v>
      </c>
      <c r="C9" s="26" t="s">
        <v>15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6.75" customHeight="1" x14ac:dyDescent="0.3">
      <c r="A10" s="2">
        <v>7</v>
      </c>
      <c r="B10" s="2" t="s">
        <v>196</v>
      </c>
      <c r="C10" s="26" t="s">
        <v>12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36.75" customHeight="1" x14ac:dyDescent="0.3">
      <c r="A11" s="2">
        <v>8</v>
      </c>
      <c r="B11" s="2" t="s">
        <v>206</v>
      </c>
      <c r="C11" s="26" t="s">
        <v>205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36.75" customHeight="1" x14ac:dyDescent="0.3">
      <c r="A12" s="2">
        <v>9</v>
      </c>
      <c r="B12" s="2" t="s">
        <v>198</v>
      </c>
      <c r="C12" s="26" t="s">
        <v>12</v>
      </c>
      <c r="D12" s="2"/>
      <c r="E12" s="2"/>
      <c r="F12" s="2"/>
      <c r="G12" s="2"/>
      <c r="H12" s="2"/>
      <c r="I12" s="2">
        <f t="shared" ref="I12" si="9">SUM(D12:H12)</f>
        <v>0</v>
      </c>
      <c r="J12" s="2">
        <f t="shared" ref="J12" si="10">SUM(P12/3)</f>
        <v>0</v>
      </c>
      <c r="K12" s="2"/>
      <c r="L12" s="2">
        <f t="shared" ref="L12" si="11">SUM(J12:K12)</f>
        <v>0</v>
      </c>
      <c r="M12" s="2">
        <f t="shared" si="3"/>
        <v>1</v>
      </c>
      <c r="N12" s="3">
        <f t="shared" ref="N12" si="12">MAX(D12:H12)</f>
        <v>0</v>
      </c>
      <c r="O12" s="3">
        <f t="shared" ref="O12" si="13">MIN(D12:H12)</f>
        <v>0</v>
      </c>
      <c r="P12" s="7">
        <f t="shared" ref="P12" si="14">SUM(I12-N12-O12)</f>
        <v>0</v>
      </c>
      <c r="Q12" s="7">
        <f t="shared" ref="Q12" si="15">AVERAGE(N12:O12)</f>
        <v>0</v>
      </c>
      <c r="R12" s="9">
        <f t="shared" ref="R12" si="16">L12-Q12</f>
        <v>0</v>
      </c>
    </row>
    <row r="13" spans="1:18" ht="36.75" customHeight="1" x14ac:dyDescent="0.3">
      <c r="A13" s="2">
        <v>10</v>
      </c>
      <c r="B13" s="20" t="s">
        <v>191</v>
      </c>
      <c r="C13" s="26" t="s">
        <v>190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36.75" customHeight="1" x14ac:dyDescent="0.3">
      <c r="A14" s="2">
        <v>11</v>
      </c>
      <c r="B14" s="2" t="s">
        <v>194</v>
      </c>
      <c r="C14" s="26" t="s">
        <v>164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36.75" customHeight="1" x14ac:dyDescent="0.3">
      <c r="A15" s="2">
        <v>12</v>
      </c>
      <c r="B15" s="2" t="s">
        <v>200</v>
      </c>
      <c r="C15" s="26" t="s">
        <v>171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36.75" customHeight="1" x14ac:dyDescent="0.3">
      <c r="A16" s="2">
        <v>13</v>
      </c>
      <c r="B16" s="2" t="s">
        <v>311</v>
      </c>
      <c r="C16" s="26" t="s">
        <v>312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9">
        <f t="shared" si="8"/>
        <v>0</v>
      </c>
    </row>
    <row r="17" spans="1:18" ht="36.75" customHeight="1" x14ac:dyDescent="0.3">
      <c r="A17" s="2">
        <v>14</v>
      </c>
      <c r="B17" s="2" t="s">
        <v>202</v>
      </c>
      <c r="C17" s="26" t="s">
        <v>175</v>
      </c>
      <c r="D17" s="2"/>
      <c r="E17" s="2"/>
      <c r="F17" s="2"/>
      <c r="G17" s="2"/>
      <c r="H17" s="2"/>
      <c r="I17" s="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4"/>
        <v>0</v>
      </c>
      <c r="O17" s="3">
        <f t="shared" si="5"/>
        <v>0</v>
      </c>
      <c r="P17" s="7">
        <f t="shared" si="6"/>
        <v>0</v>
      </c>
      <c r="Q17" s="7">
        <f t="shared" si="7"/>
        <v>0</v>
      </c>
      <c r="R17" s="9">
        <f t="shared" si="8"/>
        <v>0</v>
      </c>
    </row>
    <row r="18" spans="1:18" ht="36.75" customHeight="1" x14ac:dyDescent="0.3">
      <c r="A18" s="2">
        <v>15</v>
      </c>
      <c r="B18" s="2" t="s">
        <v>197</v>
      </c>
      <c r="C18" s="26" t="s">
        <v>12</v>
      </c>
      <c r="D18" s="2"/>
      <c r="E18" s="2"/>
      <c r="F18" s="2"/>
      <c r="G18" s="2"/>
      <c r="H18" s="2"/>
      <c r="I18" s="2">
        <f t="shared" si="0"/>
        <v>0</v>
      </c>
      <c r="J18" s="2">
        <f t="shared" si="1"/>
        <v>0</v>
      </c>
      <c r="K18" s="2"/>
      <c r="L18" s="2">
        <f t="shared" si="2"/>
        <v>0</v>
      </c>
      <c r="M18" s="2">
        <f t="shared" si="3"/>
        <v>1</v>
      </c>
      <c r="N18" s="3">
        <f t="shared" si="4"/>
        <v>0</v>
      </c>
      <c r="O18" s="3">
        <f t="shared" si="5"/>
        <v>0</v>
      </c>
      <c r="P18" s="7">
        <f t="shared" si="6"/>
        <v>0</v>
      </c>
      <c r="Q18" s="7">
        <f t="shared" si="7"/>
        <v>0</v>
      </c>
      <c r="R18" s="9">
        <f t="shared" si="8"/>
        <v>0</v>
      </c>
    </row>
    <row r="19" spans="1:18" ht="36.75" customHeight="1" x14ac:dyDescent="0.3">
      <c r="A19" s="2">
        <v>16</v>
      </c>
      <c r="B19" s="2" t="s">
        <v>195</v>
      </c>
      <c r="C19" s="26" t="s">
        <v>15</v>
      </c>
      <c r="D19" s="2"/>
      <c r="E19" s="2"/>
      <c r="F19" s="2"/>
      <c r="G19" s="2"/>
      <c r="H19" s="2"/>
      <c r="I19" s="2">
        <f t="shared" si="0"/>
        <v>0</v>
      </c>
      <c r="J19" s="2">
        <f t="shared" si="1"/>
        <v>0</v>
      </c>
      <c r="K19" s="2"/>
      <c r="L19" s="2">
        <f t="shared" si="2"/>
        <v>0</v>
      </c>
      <c r="M19" s="2">
        <f t="shared" si="3"/>
        <v>1</v>
      </c>
      <c r="N19" s="3">
        <f t="shared" si="4"/>
        <v>0</v>
      </c>
      <c r="O19" s="3">
        <f t="shared" si="5"/>
        <v>0</v>
      </c>
      <c r="P19" s="7">
        <f t="shared" si="6"/>
        <v>0</v>
      </c>
      <c r="Q19" s="7">
        <f t="shared" si="7"/>
        <v>0</v>
      </c>
      <c r="R19" s="9">
        <f t="shared" si="8"/>
        <v>0</v>
      </c>
    </row>
    <row r="20" spans="1:18" ht="19.8" x14ac:dyDescent="0.3">
      <c r="A20" s="16" t="s">
        <v>189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  <c r="Q20" s="7"/>
      <c r="R20" s="1"/>
    </row>
    <row r="21" spans="1:18" ht="19.8" x14ac:dyDescent="0.3">
      <c r="A21" s="4"/>
      <c r="B21" s="4"/>
      <c r="C21" s="15" t="s">
        <v>188</v>
      </c>
      <c r="D21" s="15"/>
      <c r="E21" s="15"/>
      <c r="F21" s="4"/>
      <c r="G21" s="4"/>
      <c r="H21" s="4"/>
      <c r="I21" s="4"/>
      <c r="J21" s="4"/>
      <c r="K21" s="4"/>
      <c r="L21" s="4"/>
      <c r="M21" s="4"/>
      <c r="N21" s="4"/>
      <c r="O21" s="4"/>
      <c r="P21" s="7"/>
      <c r="Q21" s="7"/>
      <c r="R21" s="1"/>
    </row>
    <row r="22" spans="1:18" ht="33.75" customHeight="1" x14ac:dyDescent="0.3">
      <c r="A22" s="30" t="s">
        <v>187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</sheetData>
  <sortState ref="A4:C19">
    <sortCondition ref="A3"/>
  </sortState>
  <mergeCells count="4">
    <mergeCell ref="A1:M2"/>
    <mergeCell ref="N2:P2"/>
    <mergeCell ref="Q2:R2"/>
    <mergeCell ref="A22:R22"/>
  </mergeCells>
  <phoneticPr fontId="1" type="noConversion"/>
  <pageMargins left="0.7" right="0.7" top="0.75" bottom="0.75" header="0.3" footer="0.3"/>
  <pageSetup paperSize="9" scale="64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A13" sqref="A13:R14"/>
    </sheetView>
  </sheetViews>
  <sheetFormatPr defaultRowHeight="16.2" x14ac:dyDescent="0.3"/>
  <cols>
    <col min="1" max="1" width="4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x14ac:dyDescent="0.3">
      <c r="A1" s="41" t="s">
        <v>320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1"/>
      <c r="O1" s="1"/>
      <c r="P1" s="7"/>
      <c r="Q1" s="7"/>
      <c r="R1" s="1"/>
    </row>
    <row r="2" spans="1:18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33" t="s">
        <v>247</v>
      </c>
      <c r="O2" s="33"/>
      <c r="P2" s="33"/>
      <c r="Q2" s="34" t="s">
        <v>246</v>
      </c>
      <c r="R2" s="34"/>
    </row>
    <row r="3" spans="1:18" ht="55.2" x14ac:dyDescent="0.3">
      <c r="A3" s="2" t="s">
        <v>117</v>
      </c>
      <c r="B3" s="2" t="s">
        <v>245</v>
      </c>
      <c r="C3" s="2" t="s">
        <v>36</v>
      </c>
      <c r="D3" s="2" t="s">
        <v>244</v>
      </c>
      <c r="E3" s="2" t="s">
        <v>243</v>
      </c>
      <c r="F3" s="2" t="s">
        <v>242</v>
      </c>
      <c r="G3" s="2" t="s">
        <v>241</v>
      </c>
      <c r="H3" s="2" t="s">
        <v>240</v>
      </c>
      <c r="I3" s="11" t="s">
        <v>239</v>
      </c>
      <c r="J3" s="6" t="s">
        <v>81</v>
      </c>
      <c r="K3" s="6" t="s">
        <v>238</v>
      </c>
      <c r="L3" s="5" t="s">
        <v>53</v>
      </c>
      <c r="M3" s="2" t="s">
        <v>0</v>
      </c>
      <c r="N3" s="13" t="s">
        <v>237</v>
      </c>
      <c r="O3" s="13" t="s">
        <v>236</v>
      </c>
      <c r="P3" s="14" t="s">
        <v>235</v>
      </c>
      <c r="Q3" s="8" t="s">
        <v>234</v>
      </c>
      <c r="R3" s="12" t="s">
        <v>48</v>
      </c>
    </row>
    <row r="4" spans="1:18" ht="19.8" x14ac:dyDescent="0.3">
      <c r="A4" s="2">
        <v>1</v>
      </c>
      <c r="B4" s="2" t="s">
        <v>227</v>
      </c>
      <c r="C4" s="26" t="s">
        <v>158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>L4-Q4</f>
        <v>0</v>
      </c>
    </row>
    <row r="5" spans="1:18" ht="19.8" x14ac:dyDescent="0.3">
      <c r="A5" s="2">
        <v>2</v>
      </c>
      <c r="B5" s="2" t="s">
        <v>230</v>
      </c>
      <c r="C5" s="26" t="s">
        <v>12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ref="R5:R10" si="8">L5-Q5</f>
        <v>0</v>
      </c>
    </row>
    <row r="6" spans="1:18" ht="19.8" x14ac:dyDescent="0.3">
      <c r="A6" s="2">
        <v>3</v>
      </c>
      <c r="B6" s="2" t="s">
        <v>233</v>
      </c>
      <c r="C6" s="26" t="s">
        <v>175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19.8" x14ac:dyDescent="0.3">
      <c r="A7" s="2">
        <v>4</v>
      </c>
      <c r="B7" s="2" t="s">
        <v>232</v>
      </c>
      <c r="C7" s="26" t="s">
        <v>175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19.8" x14ac:dyDescent="0.3">
      <c r="A8" s="2">
        <v>5</v>
      </c>
      <c r="B8" s="2" t="s">
        <v>231</v>
      </c>
      <c r="C8" s="26" t="s">
        <v>15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19.8" x14ac:dyDescent="0.3">
      <c r="A9" s="2">
        <v>6</v>
      </c>
      <c r="B9" s="2" t="s">
        <v>229</v>
      </c>
      <c r="C9" s="26" t="s">
        <v>12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8" x14ac:dyDescent="0.3">
      <c r="A10" s="2">
        <v>7</v>
      </c>
      <c r="B10" s="2" t="s">
        <v>228</v>
      </c>
      <c r="C10" s="26" t="s">
        <v>12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8" x14ac:dyDescent="0.3">
      <c r="A11" s="35" t="s">
        <v>226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6"/>
      <c r="O11" s="36"/>
      <c r="P11" s="7"/>
      <c r="Q11" s="7"/>
      <c r="R11" s="1"/>
    </row>
    <row r="12" spans="1:18" ht="19.8" x14ac:dyDescent="0.3">
      <c r="A12" s="4"/>
      <c r="B12" s="4"/>
      <c r="C12" s="37" t="s">
        <v>225</v>
      </c>
      <c r="D12" s="37"/>
      <c r="E12" s="37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7"/>
      <c r="R12" s="1"/>
    </row>
    <row r="13" spans="1:18" x14ac:dyDescent="0.3">
      <c r="A13" s="30" t="s">
        <v>178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:M2"/>
    <mergeCell ref="N2:P2"/>
    <mergeCell ref="Q2:R2"/>
    <mergeCell ref="A11:O11"/>
    <mergeCell ref="C12:E12"/>
    <mergeCell ref="A13:R14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zoomScaleNormal="100" workbookViewId="0">
      <selection activeCell="A13" sqref="A13:R14"/>
    </sheetView>
  </sheetViews>
  <sheetFormatPr defaultRowHeight="16.2" x14ac:dyDescent="0.3"/>
  <cols>
    <col min="1" max="1" width="5.21875" customWidth="1"/>
    <col min="3" max="3" width="11.44140625" customWidth="1"/>
    <col min="4" max="17" width="7" customWidth="1"/>
    <col min="18" max="18" width="11.88671875" customWidth="1"/>
  </cols>
  <sheetData>
    <row r="1" spans="1:18" ht="16.5" customHeight="1" x14ac:dyDescent="0.3">
      <c r="A1" s="33" t="s">
        <v>321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1"/>
      <c r="O1" s="1"/>
      <c r="P1" s="7"/>
      <c r="Q1" s="7"/>
      <c r="R1" s="1"/>
    </row>
    <row r="2" spans="1:18" ht="16.5" customHeigh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33" t="s">
        <v>276</v>
      </c>
      <c r="O2" s="33"/>
      <c r="P2" s="33"/>
      <c r="Q2" s="34" t="s">
        <v>275</v>
      </c>
      <c r="R2" s="34"/>
    </row>
    <row r="3" spans="1:18" ht="48.6" x14ac:dyDescent="0.3">
      <c r="A3" s="2" t="s">
        <v>274</v>
      </c>
      <c r="B3" s="2" t="s">
        <v>273</v>
      </c>
      <c r="C3" s="2" t="s">
        <v>272</v>
      </c>
      <c r="D3" s="2" t="s">
        <v>271</v>
      </c>
      <c r="E3" s="2" t="s">
        <v>270</v>
      </c>
      <c r="F3" s="2" t="s">
        <v>269</v>
      </c>
      <c r="G3" s="2" t="s">
        <v>268</v>
      </c>
      <c r="H3" s="2" t="s">
        <v>267</v>
      </c>
      <c r="I3" s="11" t="s">
        <v>266</v>
      </c>
      <c r="J3" s="6" t="s">
        <v>265</v>
      </c>
      <c r="K3" s="5" t="s">
        <v>326</v>
      </c>
      <c r="L3" s="5" t="s">
        <v>264</v>
      </c>
      <c r="M3" s="2" t="s">
        <v>0</v>
      </c>
      <c r="N3" s="13" t="s">
        <v>263</v>
      </c>
      <c r="O3" s="13" t="s">
        <v>262</v>
      </c>
      <c r="P3" s="14" t="s">
        <v>261</v>
      </c>
      <c r="Q3" s="8" t="s">
        <v>260</v>
      </c>
      <c r="R3" s="12" t="s">
        <v>259</v>
      </c>
    </row>
    <row r="4" spans="1:18" ht="36.75" customHeight="1" x14ac:dyDescent="0.3">
      <c r="A4" s="2">
        <v>1</v>
      </c>
      <c r="B4" s="2" t="s">
        <v>254</v>
      </c>
      <c r="C4" s="2" t="s">
        <v>12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 t="shared" ref="R4:R10" si="8">L4-Q4</f>
        <v>0</v>
      </c>
    </row>
    <row r="5" spans="1:18" ht="36.75" customHeight="1" x14ac:dyDescent="0.3">
      <c r="A5" s="2">
        <v>2</v>
      </c>
      <c r="B5" s="2" t="s">
        <v>256</v>
      </c>
      <c r="C5" s="2" t="s">
        <v>12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6.75" customHeight="1" x14ac:dyDescent="0.3">
      <c r="A6" s="2">
        <v>3</v>
      </c>
      <c r="B6" s="2" t="s">
        <v>255</v>
      </c>
      <c r="C6" s="2" t="s">
        <v>12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6.75" customHeight="1" x14ac:dyDescent="0.3">
      <c r="A7" s="2">
        <v>4</v>
      </c>
      <c r="B7" s="2" t="s">
        <v>253</v>
      </c>
      <c r="C7" s="2" t="s">
        <v>250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6.75" customHeight="1" x14ac:dyDescent="0.3">
      <c r="A8" s="2">
        <v>5</v>
      </c>
      <c r="B8" s="2" t="s">
        <v>252</v>
      </c>
      <c r="C8" s="2" t="s">
        <v>250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6.75" customHeight="1" x14ac:dyDescent="0.3">
      <c r="A9" s="2">
        <v>6</v>
      </c>
      <c r="B9" s="2" t="s">
        <v>258</v>
      </c>
      <c r="C9" s="2" t="s">
        <v>257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6.75" customHeight="1" x14ac:dyDescent="0.3">
      <c r="A10" s="2">
        <v>7</v>
      </c>
      <c r="B10" s="2" t="s">
        <v>251</v>
      </c>
      <c r="C10" s="2" t="s">
        <v>250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8" x14ac:dyDescent="0.3">
      <c r="A11" s="43" t="s">
        <v>318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44"/>
      <c r="O11" s="44"/>
      <c r="P11" s="7"/>
      <c r="Q11" s="7"/>
      <c r="R11" s="1"/>
    </row>
    <row r="12" spans="1:18" ht="19.8" x14ac:dyDescent="0.3">
      <c r="A12" s="4"/>
      <c r="B12" s="4"/>
      <c r="C12" s="37" t="s">
        <v>249</v>
      </c>
      <c r="D12" s="37"/>
      <c r="E12" s="37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7"/>
      <c r="R12" s="1"/>
    </row>
    <row r="13" spans="1:18" x14ac:dyDescent="0.3">
      <c r="A13" s="30" t="s">
        <v>248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sortState ref="A4:C10">
    <sortCondition ref="A3"/>
  </sortState>
  <mergeCells count="6">
    <mergeCell ref="A1:M2"/>
    <mergeCell ref="N2:P2"/>
    <mergeCell ref="Q2:R2"/>
    <mergeCell ref="A11:O11"/>
    <mergeCell ref="C12:E12"/>
    <mergeCell ref="A13:R14"/>
  </mergeCells>
  <phoneticPr fontId="1" type="noConversion"/>
  <pageMargins left="0.7" right="0.7" top="0.75" bottom="0.75" header="0.3" footer="0.3"/>
  <pageSetup paperSize="9" scale="64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A11" sqref="A11:R12"/>
    </sheetView>
  </sheetViews>
  <sheetFormatPr defaultRowHeight="16.2" x14ac:dyDescent="0.3"/>
  <cols>
    <col min="1" max="1" width="4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x14ac:dyDescent="0.3">
      <c r="A1" s="41" t="s">
        <v>322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1"/>
      <c r="O1" s="1"/>
      <c r="P1" s="7"/>
      <c r="Q1" s="7"/>
      <c r="R1" s="1"/>
    </row>
    <row r="2" spans="1:18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33" t="s">
        <v>92</v>
      </c>
      <c r="O2" s="33"/>
      <c r="P2" s="33"/>
      <c r="Q2" s="34" t="s">
        <v>91</v>
      </c>
      <c r="R2" s="34"/>
    </row>
    <row r="3" spans="1:18" ht="55.2" x14ac:dyDescent="0.3">
      <c r="A3" s="2" t="s">
        <v>117</v>
      </c>
      <c r="B3" s="2" t="s">
        <v>17</v>
      </c>
      <c r="C3" s="2" t="s">
        <v>36</v>
      </c>
      <c r="D3" s="2" t="s">
        <v>87</v>
      </c>
      <c r="E3" s="2" t="s">
        <v>86</v>
      </c>
      <c r="F3" s="2" t="s">
        <v>113</v>
      </c>
      <c r="G3" s="2" t="s">
        <v>58</v>
      </c>
      <c r="H3" s="2" t="s">
        <v>111</v>
      </c>
      <c r="I3" s="11" t="s">
        <v>82</v>
      </c>
      <c r="J3" s="6" t="s">
        <v>81</v>
      </c>
      <c r="K3" s="6" t="s">
        <v>54</v>
      </c>
      <c r="L3" s="5" t="s">
        <v>53</v>
      </c>
      <c r="M3" s="2" t="s">
        <v>0</v>
      </c>
      <c r="N3" s="13" t="s">
        <v>108</v>
      </c>
      <c r="O3" s="13" t="s">
        <v>78</v>
      </c>
      <c r="P3" s="14" t="s">
        <v>77</v>
      </c>
      <c r="Q3" s="8" t="s">
        <v>105</v>
      </c>
      <c r="R3" s="12" t="s">
        <v>48</v>
      </c>
    </row>
    <row r="4" spans="1:18" ht="19.8" x14ac:dyDescent="0.3">
      <c r="A4" s="2">
        <v>1</v>
      </c>
      <c r="B4" s="2" t="s">
        <v>280</v>
      </c>
      <c r="C4" s="26" t="s">
        <v>250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19.8" x14ac:dyDescent="0.3">
      <c r="A5" s="2">
        <v>2</v>
      </c>
      <c r="B5" s="2" t="s">
        <v>282</v>
      </c>
      <c r="C5" s="26" t="s">
        <v>12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19.8" x14ac:dyDescent="0.3">
      <c r="A6" s="2">
        <v>3</v>
      </c>
      <c r="B6" s="2" t="s">
        <v>281</v>
      </c>
      <c r="C6" s="26" t="s">
        <v>12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19.8" x14ac:dyDescent="0.3">
      <c r="A7" s="2">
        <v>4</v>
      </c>
      <c r="B7" s="2" t="s">
        <v>279</v>
      </c>
      <c r="C7" s="26" t="s">
        <v>12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19.8" x14ac:dyDescent="0.3">
      <c r="A8" s="2">
        <v>5</v>
      </c>
      <c r="B8" s="2" t="s">
        <v>278</v>
      </c>
      <c r="C8" s="26" t="s">
        <v>250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19.8" x14ac:dyDescent="0.3">
      <c r="A9" s="18" t="s">
        <v>277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7"/>
      <c r="Q9" s="7"/>
      <c r="R9" s="1"/>
    </row>
    <row r="10" spans="1:18" ht="19.8" x14ac:dyDescent="0.3">
      <c r="A10" s="4"/>
      <c r="B10" s="4"/>
      <c r="C10" s="37" t="s">
        <v>42</v>
      </c>
      <c r="D10" s="37"/>
      <c r="E10" s="37"/>
      <c r="F10" s="4"/>
      <c r="G10" s="4"/>
      <c r="H10" s="4"/>
      <c r="I10" s="4"/>
      <c r="J10" s="4"/>
      <c r="K10" s="4"/>
      <c r="L10" s="4"/>
      <c r="M10" s="4"/>
      <c r="N10" s="4"/>
      <c r="O10" s="4"/>
      <c r="P10" s="7"/>
      <c r="Q10" s="7"/>
      <c r="R10" s="1"/>
    </row>
    <row r="11" spans="1:18" ht="16.2" customHeight="1" x14ac:dyDescent="0.3">
      <c r="A11" s="30" t="s">
        <v>178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</sheetData>
  <mergeCells count="5">
    <mergeCell ref="A11:R12"/>
    <mergeCell ref="A1:M2"/>
    <mergeCell ref="N2:P2"/>
    <mergeCell ref="Q2:R2"/>
    <mergeCell ref="C10:E10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4" workbookViewId="0">
      <selection activeCell="A10" sqref="A10:R11"/>
    </sheetView>
  </sheetViews>
  <sheetFormatPr defaultRowHeight="16.2" x14ac:dyDescent="0.3"/>
  <cols>
    <col min="1" max="1" width="4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x14ac:dyDescent="0.3">
      <c r="A1" s="31" t="s">
        <v>288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16</v>
      </c>
      <c r="O2" s="33"/>
      <c r="P2" s="33"/>
      <c r="Q2" s="34" t="s">
        <v>39</v>
      </c>
      <c r="R2" s="34"/>
    </row>
    <row r="3" spans="1:18" ht="55.2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5" t="s">
        <v>326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39.6" x14ac:dyDescent="0.3">
      <c r="A4" s="2">
        <v>1</v>
      </c>
      <c r="B4" s="2" t="s">
        <v>287</v>
      </c>
      <c r="C4" s="26" t="s">
        <v>139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9.6" x14ac:dyDescent="0.3">
      <c r="A5" s="2">
        <v>2</v>
      </c>
      <c r="B5" s="2" t="s">
        <v>286</v>
      </c>
      <c r="C5" s="26" t="s">
        <v>285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9.6" x14ac:dyDescent="0.3">
      <c r="A6" s="2">
        <v>3</v>
      </c>
      <c r="B6" s="2" t="s">
        <v>283</v>
      </c>
      <c r="C6" s="26" t="s">
        <v>139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9.6" x14ac:dyDescent="0.3">
      <c r="A7" s="2">
        <v>4</v>
      </c>
      <c r="B7" s="2" t="s">
        <v>284</v>
      </c>
      <c r="C7" s="26" t="s">
        <v>139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19.8" x14ac:dyDescent="0.3">
      <c r="A8" s="35" t="s">
        <v>304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36"/>
      <c r="P8" s="7"/>
      <c r="Q8" s="7"/>
      <c r="R8" s="1"/>
    </row>
    <row r="9" spans="1:18" ht="19.8" x14ac:dyDescent="0.3">
      <c r="A9" s="4"/>
      <c r="B9" s="4"/>
      <c r="C9" s="37" t="s">
        <v>21</v>
      </c>
      <c r="D9" s="37"/>
      <c r="E9" s="37"/>
      <c r="F9" s="4"/>
      <c r="G9" s="4"/>
      <c r="H9" s="4"/>
      <c r="I9" s="4"/>
      <c r="J9" s="4"/>
      <c r="K9" s="4"/>
      <c r="L9" s="4"/>
      <c r="M9" s="4"/>
      <c r="N9" s="4"/>
      <c r="O9" s="4"/>
      <c r="P9" s="7"/>
      <c r="Q9" s="7"/>
      <c r="R9" s="1"/>
    </row>
    <row r="10" spans="1:18" x14ac:dyDescent="0.3">
      <c r="A10" s="30" t="s">
        <v>178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</sheetData>
  <mergeCells count="6">
    <mergeCell ref="A1:M2"/>
    <mergeCell ref="N2:P2"/>
    <mergeCell ref="Q2:R2"/>
    <mergeCell ref="A8:O8"/>
    <mergeCell ref="C9:E9"/>
    <mergeCell ref="A10:R1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9" sqref="M9"/>
    </sheetView>
  </sheetViews>
  <sheetFormatPr defaultRowHeight="16.2" x14ac:dyDescent="0.3"/>
  <cols>
    <col min="1" max="1" width="5.21875" customWidth="1"/>
    <col min="3" max="3" width="11" customWidth="1"/>
    <col min="4" max="17" width="6.88671875" customWidth="1"/>
    <col min="18" max="18" width="11.88671875" customWidth="1"/>
  </cols>
  <sheetData>
    <row r="1" spans="1:18" x14ac:dyDescent="0.3">
      <c r="A1" s="31" t="s">
        <v>323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7"/>
      <c r="Q1" s="7"/>
      <c r="R1" s="1"/>
    </row>
    <row r="2" spans="1:18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40</v>
      </c>
      <c r="O2" s="33"/>
      <c r="P2" s="33"/>
      <c r="Q2" s="34" t="s">
        <v>39</v>
      </c>
      <c r="R2" s="34"/>
    </row>
    <row r="3" spans="1:18" ht="48.6" x14ac:dyDescent="0.3">
      <c r="A3" s="2" t="s">
        <v>38</v>
      </c>
      <c r="B3" s="2" t="s">
        <v>37</v>
      </c>
      <c r="C3" s="2" t="s">
        <v>36</v>
      </c>
      <c r="D3" s="2" t="s">
        <v>35</v>
      </c>
      <c r="E3" s="2" t="s">
        <v>34</v>
      </c>
      <c r="F3" s="2" t="s">
        <v>33</v>
      </c>
      <c r="G3" s="2" t="s">
        <v>32</v>
      </c>
      <c r="H3" s="2" t="s">
        <v>31</v>
      </c>
      <c r="I3" s="11" t="s">
        <v>30</v>
      </c>
      <c r="J3" s="6" t="s">
        <v>29</v>
      </c>
      <c r="K3" s="5" t="s">
        <v>326</v>
      </c>
      <c r="L3" s="5" t="s">
        <v>27</v>
      </c>
      <c r="M3" s="2" t="s">
        <v>0</v>
      </c>
      <c r="N3" s="13" t="s">
        <v>26</v>
      </c>
      <c r="O3" s="13" t="s">
        <v>25</v>
      </c>
      <c r="P3" s="14" t="s">
        <v>24</v>
      </c>
      <c r="Q3" s="8" t="s">
        <v>23</v>
      </c>
      <c r="R3" s="12" t="s">
        <v>1</v>
      </c>
    </row>
    <row r="4" spans="1:18" ht="39" customHeight="1" x14ac:dyDescent="0.3">
      <c r="A4" s="2">
        <v>1</v>
      </c>
      <c r="B4" s="2" t="s">
        <v>294</v>
      </c>
      <c r="C4" s="26" t="s">
        <v>293</v>
      </c>
      <c r="D4" s="2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RANK(L4,$L$4:$L$9)</f>
        <v>1</v>
      </c>
      <c r="N4" s="3">
        <f t="shared" ref="N4:N9" si="4">MAX(D4:H4)</f>
        <v>0</v>
      </c>
      <c r="O4" s="3">
        <f t="shared" ref="O4:O9" si="5">MIN(D4:H4)</f>
        <v>0</v>
      </c>
      <c r="P4" s="7">
        <f t="shared" ref="P4:P9" si="6">SUM(I4-N4-O4)</f>
        <v>0</v>
      </c>
      <c r="Q4" s="7">
        <f t="shared" ref="Q4:Q9" si="7">AVERAGE(N4:O4)</f>
        <v>0</v>
      </c>
      <c r="R4" s="10">
        <f t="shared" ref="R4:R9" si="8">L4-Q4</f>
        <v>0</v>
      </c>
    </row>
    <row r="5" spans="1:18" ht="39.6" x14ac:dyDescent="0.3">
      <c r="A5" s="2">
        <v>2</v>
      </c>
      <c r="B5" s="2" t="s">
        <v>295</v>
      </c>
      <c r="C5" s="26" t="s">
        <v>175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9.6" x14ac:dyDescent="0.3">
      <c r="A6" s="2">
        <v>3</v>
      </c>
      <c r="B6" s="2" t="s">
        <v>296</v>
      </c>
      <c r="C6" s="26" t="s">
        <v>293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9.6" x14ac:dyDescent="0.3">
      <c r="A7" s="2">
        <v>4</v>
      </c>
      <c r="B7" s="2" t="s">
        <v>289</v>
      </c>
      <c r="C7" s="26" t="s">
        <v>250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9.6" x14ac:dyDescent="0.3">
      <c r="A8" s="2">
        <v>5</v>
      </c>
      <c r="B8" s="2" t="s">
        <v>292</v>
      </c>
      <c r="C8" s="26" t="s">
        <v>12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9.6" x14ac:dyDescent="0.3">
      <c r="A9" s="2">
        <v>6</v>
      </c>
      <c r="B9" s="2" t="s">
        <v>291</v>
      </c>
      <c r="C9" s="26" t="s">
        <v>290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19.8" x14ac:dyDescent="0.3">
      <c r="A10" s="35" t="s">
        <v>324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6"/>
      <c r="P10" s="7"/>
      <c r="Q10" s="7"/>
      <c r="R10" s="1"/>
    </row>
    <row r="11" spans="1:18" ht="19.8" x14ac:dyDescent="0.3">
      <c r="A11" s="4"/>
      <c r="B11" s="4"/>
      <c r="C11" s="37" t="s">
        <v>21</v>
      </c>
      <c r="D11" s="37"/>
      <c r="E11" s="37"/>
      <c r="F11" s="4"/>
      <c r="G11" s="4"/>
      <c r="H11" s="4"/>
      <c r="I11" s="4"/>
      <c r="J11" s="4"/>
      <c r="K11" s="4"/>
      <c r="L11" s="4"/>
      <c r="M11" s="4"/>
      <c r="N11" s="4"/>
      <c r="O11" s="4"/>
      <c r="P11" s="7"/>
      <c r="Q11" s="7"/>
      <c r="R11" s="1"/>
    </row>
    <row r="12" spans="1:18" ht="33.75" customHeight="1" x14ac:dyDescent="0.3">
      <c r="A12" s="30" t="s">
        <v>178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</sheetData>
  <sortState ref="A4:C9">
    <sortCondition ref="A3"/>
  </sortState>
  <mergeCells count="6">
    <mergeCell ref="C11:E11"/>
    <mergeCell ref="A12:R12"/>
    <mergeCell ref="A1:M2"/>
    <mergeCell ref="N2:P2"/>
    <mergeCell ref="Q2:R2"/>
    <mergeCell ref="A10:O10"/>
  </mergeCells>
  <phoneticPr fontId="1" type="noConversion"/>
  <pageMargins left="0.7" right="0.7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29小高男內家拳</vt:lpstr>
      <vt:lpstr>30國女內家拳</vt:lpstr>
      <vt:lpstr>31小高女內家拳</vt:lpstr>
      <vt:lpstr>32小低女內家拳</vt:lpstr>
      <vt:lpstr>33社男南拳</vt:lpstr>
      <vt:lpstr>34國男南拳</vt:lpstr>
      <vt:lpstr>35國女南拳</vt:lpstr>
      <vt:lpstr>36小高男福建南拳</vt:lpstr>
      <vt:lpstr>37小低男福建南拳</vt:lpstr>
      <vt:lpstr>38小高女福建南拳</vt:lpstr>
      <vt:lpstr>39小低女福建南拳</vt:lpstr>
      <vt:lpstr>40小高男廣東南拳</vt:lpstr>
      <vt:lpstr>41小高女廣東南拳</vt:lpstr>
      <vt:lpstr>42國男對練</vt:lpstr>
      <vt:lpstr>43小高男對練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2019-04-02T04:34:08Z</cp:lastPrinted>
  <dcterms:created xsi:type="dcterms:W3CDTF">2017-10-16T13:29:03Z</dcterms:created>
  <dcterms:modified xsi:type="dcterms:W3CDTF">2019-04-02T04:35:07Z</dcterms:modified>
</cp:coreProperties>
</file>