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0" windowWidth="23256" windowHeight="12288" tabRatio="939"/>
  </bookViews>
  <sheets>
    <sheet name="1國女奇兵" sheetId="22" r:id="rId1"/>
    <sheet name="2國男奇兵" sheetId="23" r:id="rId2"/>
    <sheet name="3小高男奇兵" sheetId="24" r:id="rId3"/>
    <sheet name="4國女雙兵" sheetId="25" r:id="rId4"/>
    <sheet name="5國男雙兵" sheetId="26" r:id="rId5"/>
    <sheet name="6小高女雙兵" sheetId="27" r:id="rId6"/>
    <sheet name="7小高男雙兵" sheetId="28" r:id="rId7"/>
    <sheet name="8社女短兵" sheetId="29" r:id="rId8"/>
    <sheet name="9社男短兵" sheetId="30" r:id="rId9"/>
    <sheet name="10國女短兵 " sheetId="31" r:id="rId10"/>
    <sheet name="11國男短兵" sheetId="32" r:id="rId11"/>
    <sheet name="12小高女劍術" sheetId="33" r:id="rId12"/>
    <sheet name="13小高男劍術" sheetId="34" r:id="rId13"/>
    <sheet name="14小低男國術劍術" sheetId="35" r:id="rId14"/>
    <sheet name="15小高男國術刀術" sheetId="36" r:id="rId15"/>
    <sheet name="16小高女國術功夫扇" sheetId="37" r:id="rId16"/>
    <sheet name="17小高男國術功夫扇" sheetId="38" r:id="rId17"/>
    <sheet name="18小低女國術功夫扇" sheetId="39" r:id="rId18"/>
    <sheet name="19小低男國術功夫扇" sheetId="40" r:id="rId19"/>
    <sheet name="20國女國術長兵" sheetId="41" r:id="rId20"/>
    <sheet name="21國男國術長兵" sheetId="42" r:id="rId21"/>
    <sheet name="22小高女國術長兵" sheetId="43" r:id="rId22"/>
    <sheet name="23小高男國術長兵" sheetId="45" r:id="rId23"/>
    <sheet name="24小低男國術長兵器" sheetId="44" r:id="rId24"/>
    <sheet name="25國女國術棍術" sheetId="54" r:id="rId25"/>
    <sheet name="26國男國術棍術" sheetId="51" r:id="rId26"/>
    <sheet name="27小高女國術棍術" sheetId="52" r:id="rId27"/>
    <sheet name="28小高男國術棍術" sheetId="53" r:id="rId28"/>
    <sheet name="29小低女國術 棍術" sheetId="58" r:id="rId29"/>
    <sheet name="30小低男國術 棍術" sheetId="59" r:id="rId30"/>
  </sheets>
  <calcPr calcId="144525"/>
</workbook>
</file>

<file path=xl/calcChain.xml><?xml version="1.0" encoding="utf-8"?>
<calcChain xmlns="http://schemas.openxmlformats.org/spreadsheetml/2006/main">
  <c r="Q11" i="59" l="1"/>
  <c r="P11" i="59"/>
  <c r="J11" i="59" s="1"/>
  <c r="L11" i="59" s="1"/>
  <c r="O11" i="59"/>
  <c r="N11" i="59"/>
  <c r="I11" i="59"/>
  <c r="Q10" i="59"/>
  <c r="O10" i="59"/>
  <c r="N10" i="59"/>
  <c r="I10" i="59"/>
  <c r="P10" i="59" s="1"/>
  <c r="J10" i="59" s="1"/>
  <c r="L10" i="59" s="1"/>
  <c r="O9" i="59"/>
  <c r="N9" i="59"/>
  <c r="Q9" i="59" s="1"/>
  <c r="I9" i="59"/>
  <c r="P9" i="59" s="1"/>
  <c r="J9" i="59" s="1"/>
  <c r="L9" i="59" s="1"/>
  <c r="O8" i="59"/>
  <c r="Q8" i="59" s="1"/>
  <c r="N8" i="59"/>
  <c r="I8" i="59"/>
  <c r="Q7" i="59"/>
  <c r="P7" i="59"/>
  <c r="J7" i="59" s="1"/>
  <c r="L7" i="59" s="1"/>
  <c r="O7" i="59"/>
  <c r="N7" i="59"/>
  <c r="I7" i="59"/>
  <c r="Q6" i="59"/>
  <c r="O6" i="59"/>
  <c r="N6" i="59"/>
  <c r="I6" i="59"/>
  <c r="P6" i="59" s="1"/>
  <c r="J6" i="59" s="1"/>
  <c r="L6" i="59" s="1"/>
  <c r="O5" i="59"/>
  <c r="N5" i="59"/>
  <c r="Q5" i="59" s="1"/>
  <c r="I5" i="59"/>
  <c r="P5" i="59" s="1"/>
  <c r="J5" i="59" s="1"/>
  <c r="L5" i="59" s="1"/>
  <c r="O4" i="59"/>
  <c r="Q4" i="59" s="1"/>
  <c r="N4" i="59"/>
  <c r="I4" i="59"/>
  <c r="Q8" i="58"/>
  <c r="P8" i="58"/>
  <c r="J8" i="58" s="1"/>
  <c r="L8" i="58" s="1"/>
  <c r="O8" i="58"/>
  <c r="N8" i="58"/>
  <c r="I8" i="58"/>
  <c r="Q7" i="58"/>
  <c r="O7" i="58"/>
  <c r="N7" i="58"/>
  <c r="I7" i="58"/>
  <c r="P7" i="58" s="1"/>
  <c r="J7" i="58" s="1"/>
  <c r="L7" i="58" s="1"/>
  <c r="O6" i="58"/>
  <c r="N6" i="58"/>
  <c r="Q6" i="58" s="1"/>
  <c r="I6" i="58"/>
  <c r="P6" i="58" s="1"/>
  <c r="J6" i="58" s="1"/>
  <c r="L6" i="58" s="1"/>
  <c r="O5" i="58"/>
  <c r="Q5" i="58" s="1"/>
  <c r="N5" i="58"/>
  <c r="I5" i="58"/>
  <c r="Q4" i="58"/>
  <c r="P4" i="58"/>
  <c r="J4" i="58" s="1"/>
  <c r="L4" i="58" s="1"/>
  <c r="O4" i="58"/>
  <c r="N4" i="58"/>
  <c r="I4" i="58"/>
  <c r="R5" i="59" l="1"/>
  <c r="M11" i="59"/>
  <c r="R11" i="59"/>
  <c r="R7" i="59"/>
  <c r="R6" i="59"/>
  <c r="M10" i="59"/>
  <c r="R10" i="59"/>
  <c r="M9" i="59"/>
  <c r="R9" i="59"/>
  <c r="P4" i="59"/>
  <c r="J4" i="59" s="1"/>
  <c r="L4" i="59" s="1"/>
  <c r="P8" i="59"/>
  <c r="J8" i="59" s="1"/>
  <c r="L8" i="59" s="1"/>
  <c r="M6" i="59" s="1"/>
  <c r="R8" i="58"/>
  <c r="R6" i="58"/>
  <c r="R4" i="58"/>
  <c r="R7" i="58"/>
  <c r="P5" i="58"/>
  <c r="J5" i="58" s="1"/>
  <c r="L5" i="58" s="1"/>
  <c r="M5" i="59" l="1"/>
  <c r="R8" i="59"/>
  <c r="M8" i="59"/>
  <c r="M7" i="59"/>
  <c r="M4" i="59"/>
  <c r="R4" i="59"/>
  <c r="R5" i="58"/>
  <c r="M5" i="58"/>
  <c r="M8" i="58"/>
  <c r="M7" i="58"/>
  <c r="M4" i="58"/>
  <c r="M6" i="58"/>
  <c r="I13" i="53"/>
  <c r="P13" i="53" s="1"/>
  <c r="J13" i="53" s="1"/>
  <c r="L13" i="53" s="1"/>
  <c r="N13" i="53"/>
  <c r="O13" i="53"/>
  <c r="I14" i="53"/>
  <c r="P14" i="53" s="1"/>
  <c r="J14" i="53" s="1"/>
  <c r="L14" i="53" s="1"/>
  <c r="N14" i="53"/>
  <c r="Q14" i="53" s="1"/>
  <c r="O14" i="53"/>
  <c r="I12" i="52"/>
  <c r="P12" i="52" s="1"/>
  <c r="J12" i="52" s="1"/>
  <c r="L12" i="52" s="1"/>
  <c r="N12" i="52"/>
  <c r="O12" i="52"/>
  <c r="Q12" i="52"/>
  <c r="I6" i="52"/>
  <c r="N6" i="52"/>
  <c r="O6" i="52"/>
  <c r="Q6" i="52"/>
  <c r="I7" i="52"/>
  <c r="N7" i="52"/>
  <c r="O7" i="52"/>
  <c r="P7" i="52"/>
  <c r="J7" i="52" s="1"/>
  <c r="L7" i="52" s="1"/>
  <c r="I8" i="52"/>
  <c r="N8" i="52"/>
  <c r="O8" i="52"/>
  <c r="P8" i="52" s="1"/>
  <c r="J8" i="52" s="1"/>
  <c r="L8" i="52" s="1"/>
  <c r="I9" i="52"/>
  <c r="P9" i="52" s="1"/>
  <c r="J9" i="52" s="1"/>
  <c r="L9" i="52" s="1"/>
  <c r="N9" i="52"/>
  <c r="O9" i="52"/>
  <c r="I10" i="52"/>
  <c r="N10" i="52"/>
  <c r="Q10" i="52" s="1"/>
  <c r="O10" i="52"/>
  <c r="I11" i="52"/>
  <c r="P11" i="52" s="1"/>
  <c r="J11" i="52" s="1"/>
  <c r="L11" i="52" s="1"/>
  <c r="N11" i="52"/>
  <c r="Q11" i="52" s="1"/>
  <c r="O11" i="52"/>
  <c r="I12" i="51"/>
  <c r="N12" i="51"/>
  <c r="O12" i="51"/>
  <c r="I14" i="45"/>
  <c r="N14" i="45"/>
  <c r="O14" i="45"/>
  <c r="I15" i="45"/>
  <c r="N15" i="45"/>
  <c r="Q15" i="45" s="1"/>
  <c r="O15" i="45"/>
  <c r="P15" i="45"/>
  <c r="J15" i="45" s="1"/>
  <c r="L15" i="45" s="1"/>
  <c r="I16" i="45"/>
  <c r="P16" i="45" s="1"/>
  <c r="J16" i="45" s="1"/>
  <c r="L16" i="45" s="1"/>
  <c r="N16" i="45"/>
  <c r="O16" i="45"/>
  <c r="Q16" i="45" s="1"/>
  <c r="I8" i="43"/>
  <c r="N8" i="43"/>
  <c r="O8" i="43"/>
  <c r="Q8" i="43" s="1"/>
  <c r="I9" i="43"/>
  <c r="N9" i="43"/>
  <c r="O9" i="43"/>
  <c r="I10" i="43"/>
  <c r="N10" i="43"/>
  <c r="O10" i="43"/>
  <c r="I11" i="43"/>
  <c r="N11" i="43"/>
  <c r="Q11" i="43" s="1"/>
  <c r="O11" i="43"/>
  <c r="I7" i="42"/>
  <c r="N7" i="42"/>
  <c r="O7" i="42"/>
  <c r="I14" i="38"/>
  <c r="N14" i="38"/>
  <c r="Q14" i="38" s="1"/>
  <c r="O14" i="38"/>
  <c r="P14" i="38"/>
  <c r="J14" i="38" s="1"/>
  <c r="L14" i="38" s="1"/>
  <c r="I11" i="38"/>
  <c r="N11" i="38"/>
  <c r="O11" i="38"/>
  <c r="Q11" i="38" s="1"/>
  <c r="I12" i="38"/>
  <c r="N12" i="38"/>
  <c r="O12" i="38"/>
  <c r="I13" i="38"/>
  <c r="N13" i="38"/>
  <c r="O13" i="38"/>
  <c r="Q13" i="38"/>
  <c r="I7" i="38"/>
  <c r="P7" i="38" s="1"/>
  <c r="J7" i="38" s="1"/>
  <c r="L7" i="38" s="1"/>
  <c r="N7" i="38"/>
  <c r="O7" i="38"/>
  <c r="I8" i="38"/>
  <c r="P8" i="38" s="1"/>
  <c r="J8" i="38" s="1"/>
  <c r="L8" i="38" s="1"/>
  <c r="N8" i="38"/>
  <c r="Q8" i="38" s="1"/>
  <c r="O8" i="38"/>
  <c r="I9" i="38"/>
  <c r="P9" i="38" s="1"/>
  <c r="J9" i="38" s="1"/>
  <c r="L9" i="38" s="1"/>
  <c r="N9" i="38"/>
  <c r="O9" i="38"/>
  <c r="I10" i="38"/>
  <c r="P10" i="38" s="1"/>
  <c r="J10" i="38" s="1"/>
  <c r="L10" i="38" s="1"/>
  <c r="N10" i="38"/>
  <c r="O10" i="38"/>
  <c r="I15" i="37"/>
  <c r="N15" i="37"/>
  <c r="Q15" i="37" s="1"/>
  <c r="O15" i="37"/>
  <c r="I16" i="37"/>
  <c r="P16" i="37" s="1"/>
  <c r="J16" i="37" s="1"/>
  <c r="L16" i="37" s="1"/>
  <c r="N16" i="37"/>
  <c r="Q16" i="37" s="1"/>
  <c r="O16" i="37"/>
  <c r="I7" i="37"/>
  <c r="P7" i="37" s="1"/>
  <c r="J7" i="37" s="1"/>
  <c r="L7" i="37" s="1"/>
  <c r="N7" i="37"/>
  <c r="Q7" i="37" s="1"/>
  <c r="O7" i="37"/>
  <c r="I8" i="37"/>
  <c r="N8" i="37"/>
  <c r="Q8" i="37" s="1"/>
  <c r="O8" i="37"/>
  <c r="I9" i="37"/>
  <c r="N9" i="37"/>
  <c r="O9" i="37"/>
  <c r="I10" i="37"/>
  <c r="N10" i="37"/>
  <c r="Q10" i="37" s="1"/>
  <c r="O10" i="37"/>
  <c r="P10" i="37"/>
  <c r="J10" i="37" s="1"/>
  <c r="L10" i="37" s="1"/>
  <c r="I11" i="37"/>
  <c r="P11" i="37" s="1"/>
  <c r="J11" i="37" s="1"/>
  <c r="L11" i="37" s="1"/>
  <c r="N11" i="37"/>
  <c r="O11" i="37"/>
  <c r="I12" i="37"/>
  <c r="N12" i="37"/>
  <c r="O12" i="37"/>
  <c r="I13" i="37"/>
  <c r="N13" i="37"/>
  <c r="O13" i="37"/>
  <c r="I14" i="37"/>
  <c r="P14" i="37" s="1"/>
  <c r="J14" i="37" s="1"/>
  <c r="L14" i="37" s="1"/>
  <c r="N14" i="37"/>
  <c r="O14" i="37"/>
  <c r="Q14" i="37"/>
  <c r="Q11" i="37" l="1"/>
  <c r="P8" i="37"/>
  <c r="J8" i="37" s="1"/>
  <c r="L8" i="37" s="1"/>
  <c r="P15" i="37"/>
  <c r="J15" i="37" s="1"/>
  <c r="L15" i="37" s="1"/>
  <c r="P12" i="37"/>
  <c r="J12" i="37" s="1"/>
  <c r="L12" i="37" s="1"/>
  <c r="R12" i="37" s="1"/>
  <c r="P9" i="37"/>
  <c r="J9" i="37" s="1"/>
  <c r="L9" i="37" s="1"/>
  <c r="P13" i="38"/>
  <c r="J13" i="38" s="1"/>
  <c r="L13" i="38" s="1"/>
  <c r="P11" i="38"/>
  <c r="J11" i="38" s="1"/>
  <c r="L11" i="38" s="1"/>
  <c r="P8" i="43"/>
  <c r="J8" i="43" s="1"/>
  <c r="L8" i="43" s="1"/>
  <c r="R8" i="43" s="1"/>
  <c r="Q7" i="52"/>
  <c r="Q9" i="37"/>
  <c r="Q7" i="42"/>
  <c r="Q13" i="37"/>
  <c r="R13" i="37" s="1"/>
  <c r="Q12" i="38"/>
  <c r="P7" i="42"/>
  <c r="J7" i="42" s="1"/>
  <c r="L7" i="42" s="1"/>
  <c r="Q9" i="43"/>
  <c r="P14" i="45"/>
  <c r="J14" i="45" s="1"/>
  <c r="L14" i="45" s="1"/>
  <c r="R14" i="45" s="1"/>
  <c r="P13" i="37"/>
  <c r="J13" i="37" s="1"/>
  <c r="L13" i="37" s="1"/>
  <c r="Q10" i="38"/>
  <c r="Q9" i="38"/>
  <c r="Q7" i="38"/>
  <c r="P12" i="38"/>
  <c r="J12" i="38" s="1"/>
  <c r="L12" i="38" s="1"/>
  <c r="Q10" i="43"/>
  <c r="P9" i="43"/>
  <c r="J9" i="43" s="1"/>
  <c r="L9" i="43" s="1"/>
  <c r="Q12" i="51"/>
  <c r="Q9" i="52"/>
  <c r="P6" i="52"/>
  <c r="J6" i="52" s="1"/>
  <c r="L6" i="52" s="1"/>
  <c r="Q13" i="53"/>
  <c r="Q12" i="37"/>
  <c r="P11" i="43"/>
  <c r="J11" i="43" s="1"/>
  <c r="L11" i="43" s="1"/>
  <c r="R11" i="43" s="1"/>
  <c r="Q14" i="45"/>
  <c r="P12" i="51"/>
  <c r="J12" i="51" s="1"/>
  <c r="L12" i="51" s="1"/>
  <c r="P10" i="52"/>
  <c r="J10" i="52" s="1"/>
  <c r="L10" i="52" s="1"/>
  <c r="R14" i="53"/>
  <c r="R13" i="53"/>
  <c r="R12" i="52"/>
  <c r="R9" i="52"/>
  <c r="R7" i="52"/>
  <c r="R10" i="52"/>
  <c r="R11" i="52"/>
  <c r="R6" i="52"/>
  <c r="Q8" i="52"/>
  <c r="R8" i="52" s="1"/>
  <c r="R12" i="51"/>
  <c r="R15" i="45"/>
  <c r="R16" i="45"/>
  <c r="P10" i="43"/>
  <c r="J10" i="43" s="1"/>
  <c r="L10" i="43" s="1"/>
  <c r="R10" i="43" s="1"/>
  <c r="R9" i="43"/>
  <c r="R7" i="42"/>
  <c r="R14" i="38"/>
  <c r="R13" i="38"/>
  <c r="R11" i="38"/>
  <c r="R12" i="38"/>
  <c r="R9" i="38"/>
  <c r="R8" i="38"/>
  <c r="R10" i="38"/>
  <c r="R7" i="38"/>
  <c r="R16" i="37"/>
  <c r="R15" i="37"/>
  <c r="R9" i="37"/>
  <c r="R7" i="37"/>
  <c r="R11" i="37"/>
  <c r="R10" i="37"/>
  <c r="R14" i="37"/>
  <c r="R8" i="37"/>
  <c r="I10" i="28"/>
  <c r="N10" i="28"/>
  <c r="Q10" i="28" s="1"/>
  <c r="O10" i="28"/>
  <c r="I11" i="28"/>
  <c r="P11" i="28" s="1"/>
  <c r="J11" i="28" s="1"/>
  <c r="L11" i="28" s="1"/>
  <c r="N11" i="28"/>
  <c r="O11" i="28"/>
  <c r="Q11" i="28" s="1"/>
  <c r="I12" i="28"/>
  <c r="N12" i="28"/>
  <c r="Q12" i="28" s="1"/>
  <c r="O12" i="28"/>
  <c r="I9" i="28"/>
  <c r="N9" i="28"/>
  <c r="O9" i="28"/>
  <c r="I8" i="28"/>
  <c r="N8" i="28"/>
  <c r="O8" i="28"/>
  <c r="I6" i="28"/>
  <c r="N6" i="28"/>
  <c r="O6" i="28"/>
  <c r="I7" i="28"/>
  <c r="N7" i="28"/>
  <c r="O7" i="28"/>
  <c r="Q7" i="28" s="1"/>
  <c r="I13" i="27"/>
  <c r="P13" i="27" s="1"/>
  <c r="J13" i="27" s="1"/>
  <c r="L13" i="27" s="1"/>
  <c r="N13" i="27"/>
  <c r="O13" i="27"/>
  <c r="I9" i="26"/>
  <c r="N9" i="26"/>
  <c r="Q9" i="26" s="1"/>
  <c r="O9" i="26"/>
  <c r="I10" i="26"/>
  <c r="N10" i="26"/>
  <c r="Q10" i="26" s="1"/>
  <c r="O10" i="26"/>
  <c r="I6" i="24"/>
  <c r="N6" i="24"/>
  <c r="Q6" i="24" s="1"/>
  <c r="O6" i="24"/>
  <c r="O5" i="23"/>
  <c r="N5" i="23"/>
  <c r="I5" i="23"/>
  <c r="O4" i="23"/>
  <c r="N4" i="23"/>
  <c r="Q4" i="23" s="1"/>
  <c r="I4" i="23"/>
  <c r="I6" i="22"/>
  <c r="P6" i="22" s="1"/>
  <c r="J6" i="22" s="1"/>
  <c r="L6" i="22" s="1"/>
  <c r="N6" i="22"/>
  <c r="Q6" i="22" s="1"/>
  <c r="O6" i="22"/>
  <c r="I7" i="22"/>
  <c r="P7" i="22" s="1"/>
  <c r="J7" i="22" s="1"/>
  <c r="L7" i="22" s="1"/>
  <c r="N7" i="22"/>
  <c r="Q7" i="22" s="1"/>
  <c r="O7" i="22"/>
  <c r="P7" i="28" l="1"/>
  <c r="J7" i="28" s="1"/>
  <c r="L7" i="28" s="1"/>
  <c r="Q9" i="28"/>
  <c r="R9" i="28" s="1"/>
  <c r="Q6" i="28"/>
  <c r="P6" i="24"/>
  <c r="J6" i="24" s="1"/>
  <c r="L6" i="24" s="1"/>
  <c r="P10" i="26"/>
  <c r="J10" i="26" s="1"/>
  <c r="L10" i="26" s="1"/>
  <c r="P9" i="26"/>
  <c r="J9" i="26" s="1"/>
  <c r="L9" i="26" s="1"/>
  <c r="P8" i="28"/>
  <c r="J8" i="28" s="1"/>
  <c r="L8" i="28" s="1"/>
  <c r="P9" i="28"/>
  <c r="J9" i="28" s="1"/>
  <c r="L9" i="28" s="1"/>
  <c r="P10" i="28"/>
  <c r="J10" i="28" s="1"/>
  <c r="L10" i="28" s="1"/>
  <c r="P12" i="28"/>
  <c r="J12" i="28" s="1"/>
  <c r="L12" i="28" s="1"/>
  <c r="Q13" i="27"/>
  <c r="P6" i="28"/>
  <c r="J6" i="28" s="1"/>
  <c r="L6" i="28" s="1"/>
  <c r="R11" i="28"/>
  <c r="R12" i="28"/>
  <c r="R10" i="28"/>
  <c r="Q8" i="28"/>
  <c r="R7" i="28"/>
  <c r="R13" i="27"/>
  <c r="R9" i="26"/>
  <c r="R10" i="26"/>
  <c r="R6" i="24"/>
  <c r="P5" i="23"/>
  <c r="J5" i="23" s="1"/>
  <c r="L5" i="23" s="1"/>
  <c r="P4" i="23"/>
  <c r="J4" i="23" s="1"/>
  <c r="L4" i="23" s="1"/>
  <c r="Q5" i="23"/>
  <c r="R6" i="22"/>
  <c r="R7" i="22"/>
  <c r="O11" i="54"/>
  <c r="N11" i="54"/>
  <c r="I11" i="54"/>
  <c r="O10" i="54"/>
  <c r="N10" i="54"/>
  <c r="Q10" i="54" s="1"/>
  <c r="I10" i="54"/>
  <c r="O9" i="54"/>
  <c r="N9" i="54"/>
  <c r="I9" i="54"/>
  <c r="P9" i="54" s="1"/>
  <c r="J9" i="54" s="1"/>
  <c r="L9" i="54" s="1"/>
  <c r="O8" i="54"/>
  <c r="Q8" i="54" s="1"/>
  <c r="N8" i="54"/>
  <c r="I8" i="54"/>
  <c r="P8" i="54" s="1"/>
  <c r="J8" i="54" s="1"/>
  <c r="L8" i="54" s="1"/>
  <c r="O7" i="54"/>
  <c r="N7" i="54"/>
  <c r="I7" i="54"/>
  <c r="O6" i="54"/>
  <c r="N6" i="54"/>
  <c r="I6" i="54"/>
  <c r="O5" i="54"/>
  <c r="N5" i="54"/>
  <c r="Q5" i="54" s="1"/>
  <c r="I5" i="54"/>
  <c r="O4" i="54"/>
  <c r="N4" i="54"/>
  <c r="I4" i="54"/>
  <c r="P4" i="54" s="1"/>
  <c r="J4" i="54" s="1"/>
  <c r="L4" i="54" s="1"/>
  <c r="R8" i="28" l="1"/>
  <c r="R6" i="28"/>
  <c r="P5" i="54"/>
  <c r="J5" i="54" s="1"/>
  <c r="L5" i="54" s="1"/>
  <c r="Q6" i="54"/>
  <c r="Q7" i="54"/>
  <c r="P10" i="54"/>
  <c r="J10" i="54" s="1"/>
  <c r="L10" i="54" s="1"/>
  <c r="Q11" i="54"/>
  <c r="R5" i="23"/>
  <c r="Q4" i="54"/>
  <c r="R4" i="54" s="1"/>
  <c r="Q9" i="54"/>
  <c r="R9" i="54" s="1"/>
  <c r="R4" i="23"/>
  <c r="M4" i="23"/>
  <c r="M5" i="23"/>
  <c r="P11" i="54"/>
  <c r="J11" i="54" s="1"/>
  <c r="L11" i="54" s="1"/>
  <c r="P6" i="54"/>
  <c r="J6" i="54" s="1"/>
  <c r="L6" i="54" s="1"/>
  <c r="P7" i="54"/>
  <c r="J7" i="54" s="1"/>
  <c r="L7" i="54" s="1"/>
  <c r="R8" i="54"/>
  <c r="R10" i="54"/>
  <c r="R5" i="54"/>
  <c r="O8" i="26"/>
  <c r="N8" i="26"/>
  <c r="I8" i="26"/>
  <c r="O7" i="26"/>
  <c r="N7" i="26"/>
  <c r="I7" i="26"/>
  <c r="O6" i="26"/>
  <c r="N6" i="26"/>
  <c r="I6" i="26"/>
  <c r="O5" i="26"/>
  <c r="Q5" i="26" s="1"/>
  <c r="N5" i="26"/>
  <c r="I5" i="26"/>
  <c r="P6" i="26" l="1"/>
  <c r="J6" i="26" s="1"/>
  <c r="L6" i="26" s="1"/>
  <c r="R7" i="54"/>
  <c r="Q6" i="26"/>
  <c r="R11" i="54"/>
  <c r="M11" i="54"/>
  <c r="M7" i="54"/>
  <c r="M5" i="54"/>
  <c r="M9" i="54"/>
  <c r="R6" i="54"/>
  <c r="M4" i="54"/>
  <c r="M8" i="54"/>
  <c r="M6" i="54"/>
  <c r="M10" i="54"/>
  <c r="Q7" i="26"/>
  <c r="Q8" i="26"/>
  <c r="P8" i="26"/>
  <c r="J8" i="26" s="1"/>
  <c r="L8" i="26" s="1"/>
  <c r="R6" i="26"/>
  <c r="P7" i="26"/>
  <c r="J7" i="26" s="1"/>
  <c r="L7" i="26" s="1"/>
  <c r="P5" i="26"/>
  <c r="J5" i="26" s="1"/>
  <c r="L5" i="26" s="1"/>
  <c r="O12" i="53"/>
  <c r="N12" i="53"/>
  <c r="I12" i="53"/>
  <c r="O11" i="53"/>
  <c r="N11" i="53"/>
  <c r="I11" i="53"/>
  <c r="O10" i="53"/>
  <c r="N10" i="53"/>
  <c r="I10" i="53"/>
  <c r="O11" i="51"/>
  <c r="N11" i="51"/>
  <c r="I11" i="51"/>
  <c r="O10" i="51"/>
  <c r="N10" i="51"/>
  <c r="I10" i="51"/>
  <c r="O13" i="45"/>
  <c r="N13" i="45"/>
  <c r="I13" i="45"/>
  <c r="O12" i="45"/>
  <c r="N12" i="45"/>
  <c r="I12" i="45"/>
  <c r="O11" i="45"/>
  <c r="N11" i="45"/>
  <c r="I11" i="45"/>
  <c r="O10" i="45"/>
  <c r="N10" i="45"/>
  <c r="I10" i="45"/>
  <c r="O9" i="45"/>
  <c r="N9" i="45"/>
  <c r="I9" i="45"/>
  <c r="O8" i="45"/>
  <c r="N8" i="45"/>
  <c r="I8" i="45"/>
  <c r="P8" i="45" s="1"/>
  <c r="J8" i="45" s="1"/>
  <c r="L8" i="45" s="1"/>
  <c r="O7" i="45"/>
  <c r="N7" i="45"/>
  <c r="I7" i="45"/>
  <c r="O6" i="45"/>
  <c r="N6" i="45"/>
  <c r="I6" i="45"/>
  <c r="O6" i="42"/>
  <c r="N6" i="42"/>
  <c r="I6" i="42"/>
  <c r="O7" i="40"/>
  <c r="N7" i="40"/>
  <c r="I7" i="40"/>
  <c r="O6" i="40"/>
  <c r="N6" i="40"/>
  <c r="Q6" i="40" s="1"/>
  <c r="I6" i="40"/>
  <c r="P6" i="40" s="1"/>
  <c r="J6" i="40" s="1"/>
  <c r="L6" i="40" s="1"/>
  <c r="O9" i="39"/>
  <c r="N9" i="39"/>
  <c r="I9" i="39"/>
  <c r="O8" i="39"/>
  <c r="N8" i="39"/>
  <c r="I8" i="39"/>
  <c r="O7" i="39"/>
  <c r="N7" i="39"/>
  <c r="I7" i="39"/>
  <c r="O6" i="39"/>
  <c r="N6" i="39"/>
  <c r="I6" i="39"/>
  <c r="O6" i="36"/>
  <c r="N6" i="36"/>
  <c r="I6" i="36"/>
  <c r="O5" i="36"/>
  <c r="N5" i="36"/>
  <c r="Q5" i="36" s="1"/>
  <c r="I5" i="36"/>
  <c r="O4" i="36"/>
  <c r="Q4" i="36" s="1"/>
  <c r="N4" i="36"/>
  <c r="I4" i="36"/>
  <c r="O6" i="34"/>
  <c r="N6" i="34"/>
  <c r="I6" i="34"/>
  <c r="O7" i="30"/>
  <c r="N7" i="30"/>
  <c r="I7" i="30"/>
  <c r="O6" i="30"/>
  <c r="N6" i="30"/>
  <c r="Q6" i="30" s="1"/>
  <c r="I6" i="30"/>
  <c r="O12" i="27"/>
  <c r="N12" i="27"/>
  <c r="Q12" i="27" s="1"/>
  <c r="I12" i="27"/>
  <c r="P12" i="27" s="1"/>
  <c r="J12" i="27" s="1"/>
  <c r="L12" i="27" s="1"/>
  <c r="O11" i="27"/>
  <c r="N11" i="27"/>
  <c r="Q11" i="27" s="1"/>
  <c r="I11" i="27"/>
  <c r="P11" i="27" s="1"/>
  <c r="J11" i="27" s="1"/>
  <c r="L11" i="27" s="1"/>
  <c r="O10" i="27"/>
  <c r="N10" i="27"/>
  <c r="I10" i="27"/>
  <c r="O9" i="27"/>
  <c r="N9" i="27"/>
  <c r="Q9" i="27" s="1"/>
  <c r="I9" i="27"/>
  <c r="O8" i="27"/>
  <c r="N8" i="27"/>
  <c r="I8" i="27"/>
  <c r="O7" i="27"/>
  <c r="N7" i="27"/>
  <c r="Q7" i="27" s="1"/>
  <c r="I7" i="27"/>
  <c r="P7" i="27" s="1"/>
  <c r="J7" i="27" s="1"/>
  <c r="L7" i="27" s="1"/>
  <c r="I4" i="27"/>
  <c r="P4" i="27" s="1"/>
  <c r="J4" i="27" s="1"/>
  <c r="L4" i="27" s="1"/>
  <c r="N4" i="27"/>
  <c r="O4" i="27"/>
  <c r="Q8" i="45" l="1"/>
  <c r="Q12" i="45"/>
  <c r="P6" i="30"/>
  <c r="J6" i="30" s="1"/>
  <c r="L6" i="30" s="1"/>
  <c r="Q7" i="30"/>
  <c r="P5" i="36"/>
  <c r="J5" i="36" s="1"/>
  <c r="L5" i="36" s="1"/>
  <c r="Q6" i="36"/>
  <c r="Q9" i="39"/>
  <c r="Q10" i="45"/>
  <c r="Q10" i="51"/>
  <c r="Q7" i="40"/>
  <c r="Q7" i="39"/>
  <c r="P7" i="40"/>
  <c r="J7" i="40" s="1"/>
  <c r="L7" i="40" s="1"/>
  <c r="P7" i="30"/>
  <c r="J7" i="30" s="1"/>
  <c r="L7" i="30" s="1"/>
  <c r="R7" i="30" s="1"/>
  <c r="Q12" i="53"/>
  <c r="Q13" i="45"/>
  <c r="R13" i="45" s="1"/>
  <c r="Q6" i="39"/>
  <c r="P9" i="39"/>
  <c r="J9" i="39" s="1"/>
  <c r="L9" i="39" s="1"/>
  <c r="Q11" i="45"/>
  <c r="P10" i="53"/>
  <c r="J10" i="53" s="1"/>
  <c r="L10" i="53" s="1"/>
  <c r="P4" i="36"/>
  <c r="J4" i="36" s="1"/>
  <c r="L4" i="36" s="1"/>
  <c r="Q11" i="53"/>
  <c r="Q10" i="27"/>
  <c r="P10" i="45"/>
  <c r="J10" i="45" s="1"/>
  <c r="L10" i="45" s="1"/>
  <c r="Q4" i="27"/>
  <c r="Q6" i="45"/>
  <c r="Q11" i="51"/>
  <c r="Q8" i="27"/>
  <c r="P6" i="34"/>
  <c r="J6" i="34" s="1"/>
  <c r="L6" i="34" s="1"/>
  <c r="P7" i="39"/>
  <c r="J7" i="39" s="1"/>
  <c r="L7" i="39" s="1"/>
  <c r="Q6" i="42"/>
  <c r="P7" i="45"/>
  <c r="J7" i="45" s="1"/>
  <c r="L7" i="45" s="1"/>
  <c r="P13" i="45"/>
  <c r="J13" i="45" s="1"/>
  <c r="L13" i="45" s="1"/>
  <c r="P11" i="53"/>
  <c r="J11" i="53" s="1"/>
  <c r="L11" i="53" s="1"/>
  <c r="P12" i="53"/>
  <c r="J12" i="53" s="1"/>
  <c r="L12" i="53" s="1"/>
  <c r="R12" i="53" s="1"/>
  <c r="P9" i="27"/>
  <c r="J9" i="27" s="1"/>
  <c r="L9" i="27" s="1"/>
  <c r="R9" i="27" s="1"/>
  <c r="Q6" i="34"/>
  <c r="P6" i="36"/>
  <c r="J6" i="36" s="1"/>
  <c r="L6" i="36" s="1"/>
  <c r="P6" i="39"/>
  <c r="J6" i="39" s="1"/>
  <c r="L6" i="39" s="1"/>
  <c r="Q8" i="39"/>
  <c r="Q7" i="45"/>
  <c r="Q9" i="45"/>
  <c r="P11" i="45"/>
  <c r="J11" i="45" s="1"/>
  <c r="L11" i="45" s="1"/>
  <c r="P12" i="45"/>
  <c r="J12" i="45" s="1"/>
  <c r="L12" i="45" s="1"/>
  <c r="R12" i="45" s="1"/>
  <c r="Q10" i="53"/>
  <c r="R8" i="26"/>
  <c r="R7" i="26"/>
  <c r="R5" i="26"/>
  <c r="P10" i="51"/>
  <c r="J10" i="51" s="1"/>
  <c r="L10" i="51" s="1"/>
  <c r="P11" i="51"/>
  <c r="J11" i="51" s="1"/>
  <c r="L11" i="51" s="1"/>
  <c r="R10" i="45"/>
  <c r="R8" i="45"/>
  <c r="P9" i="45"/>
  <c r="J9" i="45" s="1"/>
  <c r="L9" i="45" s="1"/>
  <c r="P6" i="45"/>
  <c r="J6" i="45" s="1"/>
  <c r="L6" i="45" s="1"/>
  <c r="P6" i="42"/>
  <c r="J6" i="42" s="1"/>
  <c r="L6" i="42" s="1"/>
  <c r="R6" i="40"/>
  <c r="R7" i="40"/>
  <c r="P8" i="39"/>
  <c r="J8" i="39" s="1"/>
  <c r="L8" i="39" s="1"/>
  <c r="R7" i="39"/>
  <c r="R6" i="39"/>
  <c r="R5" i="36"/>
  <c r="R4" i="36"/>
  <c r="R6" i="30"/>
  <c r="R12" i="27"/>
  <c r="R11" i="27"/>
  <c r="P10" i="27"/>
  <c r="J10" i="27" s="1"/>
  <c r="L10" i="27" s="1"/>
  <c r="R7" i="27"/>
  <c r="P8" i="27"/>
  <c r="J8" i="27" s="1"/>
  <c r="L8" i="27" s="1"/>
  <c r="R4" i="27"/>
  <c r="O9" i="25"/>
  <c r="N9" i="25"/>
  <c r="I9" i="25"/>
  <c r="O8" i="25"/>
  <c r="N8" i="25"/>
  <c r="I8" i="25"/>
  <c r="O7" i="25"/>
  <c r="N7" i="25"/>
  <c r="I7" i="25"/>
  <c r="O6" i="25"/>
  <c r="N6" i="25"/>
  <c r="I6" i="25"/>
  <c r="R9" i="39" l="1"/>
  <c r="R10" i="53"/>
  <c r="R6" i="34"/>
  <c r="Q9" i="25"/>
  <c r="P7" i="25"/>
  <c r="J7" i="25" s="1"/>
  <c r="L7" i="25" s="1"/>
  <c r="Q7" i="25"/>
  <c r="R11" i="53"/>
  <c r="P6" i="25"/>
  <c r="J6" i="25" s="1"/>
  <c r="L6" i="25" s="1"/>
  <c r="Q8" i="25"/>
  <c r="R8" i="39"/>
  <c r="R7" i="45"/>
  <c r="R11" i="45"/>
  <c r="Q6" i="25"/>
  <c r="P9" i="25"/>
  <c r="J9" i="25" s="1"/>
  <c r="L9" i="25" s="1"/>
  <c r="R6" i="36"/>
  <c r="R6" i="42"/>
  <c r="R10" i="51"/>
  <c r="R11" i="51"/>
  <c r="R9" i="45"/>
  <c r="R6" i="45"/>
  <c r="R10" i="27"/>
  <c r="R8" i="27"/>
  <c r="P8" i="25"/>
  <c r="J8" i="25" s="1"/>
  <c r="L8" i="25" s="1"/>
  <c r="I8" i="53"/>
  <c r="P8" i="53" s="1"/>
  <c r="J8" i="53" s="1"/>
  <c r="L8" i="53" s="1"/>
  <c r="N8" i="53"/>
  <c r="O8" i="53"/>
  <c r="I9" i="53"/>
  <c r="N9" i="53"/>
  <c r="O9" i="53"/>
  <c r="I8" i="51"/>
  <c r="N8" i="51"/>
  <c r="O8" i="51"/>
  <c r="I9" i="51"/>
  <c r="N9" i="51"/>
  <c r="O9" i="51"/>
  <c r="I6" i="41"/>
  <c r="I7" i="41"/>
  <c r="I8" i="41"/>
  <c r="I5" i="41"/>
  <c r="I4" i="41"/>
  <c r="N8" i="41"/>
  <c r="O8" i="41"/>
  <c r="O7" i="53"/>
  <c r="N7" i="53"/>
  <c r="I7" i="53"/>
  <c r="O6" i="53"/>
  <c r="N6" i="53"/>
  <c r="I6" i="53"/>
  <c r="O5" i="53"/>
  <c r="N5" i="53"/>
  <c r="I5" i="53"/>
  <c r="O4" i="53"/>
  <c r="N4" i="53"/>
  <c r="I4" i="53"/>
  <c r="O5" i="52"/>
  <c r="N5" i="52"/>
  <c r="I5" i="52"/>
  <c r="O4" i="52"/>
  <c r="N4" i="52"/>
  <c r="I4" i="52"/>
  <c r="O7" i="51"/>
  <c r="N7" i="51"/>
  <c r="I7" i="51"/>
  <c r="O6" i="51"/>
  <c r="N6" i="51"/>
  <c r="I6" i="51"/>
  <c r="O5" i="51"/>
  <c r="N5" i="51"/>
  <c r="I5" i="51"/>
  <c r="O4" i="51"/>
  <c r="N4" i="51"/>
  <c r="Q4" i="51" s="1"/>
  <c r="I4" i="51"/>
  <c r="Q4" i="53" l="1"/>
  <c r="Q9" i="53"/>
  <c r="Q8" i="53"/>
  <c r="R7" i="25"/>
  <c r="P5" i="52"/>
  <c r="J5" i="52" s="1"/>
  <c r="L5" i="52" s="1"/>
  <c r="Q5" i="53"/>
  <c r="Q8" i="41"/>
  <c r="P4" i="51"/>
  <c r="J4" i="51" s="1"/>
  <c r="L4" i="51" s="1"/>
  <c r="Q5" i="52"/>
  <c r="R6" i="25"/>
  <c r="P4" i="52"/>
  <c r="J4" i="52" s="1"/>
  <c r="L4" i="52" s="1"/>
  <c r="Q4" i="52"/>
  <c r="R4" i="52" s="1"/>
  <c r="R9" i="25"/>
  <c r="Q5" i="51"/>
  <c r="Q6" i="51"/>
  <c r="Q8" i="51"/>
  <c r="P8" i="51"/>
  <c r="J8" i="51" s="1"/>
  <c r="L8" i="51" s="1"/>
  <c r="P9" i="51"/>
  <c r="J9" i="51" s="1"/>
  <c r="L9" i="51" s="1"/>
  <c r="R8" i="25"/>
  <c r="P6" i="53"/>
  <c r="J6" i="53" s="1"/>
  <c r="L6" i="53" s="1"/>
  <c r="P9" i="53"/>
  <c r="J9" i="53" s="1"/>
  <c r="L9" i="53" s="1"/>
  <c r="R8" i="53"/>
  <c r="Q7" i="53"/>
  <c r="P5" i="53"/>
  <c r="J5" i="53" s="1"/>
  <c r="L5" i="53" s="1"/>
  <c r="Q6" i="53"/>
  <c r="P4" i="53"/>
  <c r="J4" i="53" s="1"/>
  <c r="L4" i="53" s="1"/>
  <c r="P6" i="51"/>
  <c r="J6" i="51" s="1"/>
  <c r="L6" i="51" s="1"/>
  <c r="Q7" i="51"/>
  <c r="P5" i="51"/>
  <c r="J5" i="51" s="1"/>
  <c r="L5" i="51" s="1"/>
  <c r="Q9" i="51"/>
  <c r="R9" i="51"/>
  <c r="P8" i="41"/>
  <c r="J8" i="41" s="1"/>
  <c r="L8" i="41" s="1"/>
  <c r="P7" i="53"/>
  <c r="J7" i="53" s="1"/>
  <c r="L7" i="53" s="1"/>
  <c r="R5" i="52"/>
  <c r="M5" i="52"/>
  <c r="P7" i="51"/>
  <c r="J7" i="51" s="1"/>
  <c r="L7" i="51" s="1"/>
  <c r="I8" i="31"/>
  <c r="N8" i="31"/>
  <c r="O8" i="31"/>
  <c r="M6" i="51" l="1"/>
  <c r="M10" i="52"/>
  <c r="M9" i="52"/>
  <c r="M7" i="52"/>
  <c r="M8" i="52"/>
  <c r="M6" i="52"/>
  <c r="M12" i="52"/>
  <c r="M11" i="52"/>
  <c r="M13" i="53"/>
  <c r="M14" i="53"/>
  <c r="R4" i="51"/>
  <c r="M12" i="51"/>
  <c r="M11" i="51"/>
  <c r="R6" i="53"/>
  <c r="M7" i="53"/>
  <c r="R8" i="41"/>
  <c r="M4" i="51"/>
  <c r="M7" i="51"/>
  <c r="M4" i="53"/>
  <c r="M10" i="53"/>
  <c r="M11" i="53"/>
  <c r="M12" i="53"/>
  <c r="R5" i="51"/>
  <c r="M5" i="51"/>
  <c r="M10" i="51"/>
  <c r="M9" i="53"/>
  <c r="M9" i="51"/>
  <c r="R4" i="53"/>
  <c r="R5" i="53"/>
  <c r="M5" i="53"/>
  <c r="M6" i="53"/>
  <c r="R8" i="51"/>
  <c r="M8" i="51"/>
  <c r="M8" i="53"/>
  <c r="R6" i="51"/>
  <c r="R9" i="53"/>
  <c r="R7" i="53"/>
  <c r="M4" i="52"/>
  <c r="R7" i="51"/>
  <c r="P8" i="31"/>
  <c r="J8" i="31" s="1"/>
  <c r="L8" i="31" s="1"/>
  <c r="Q8" i="31"/>
  <c r="R8" i="31" l="1"/>
  <c r="O5" i="45"/>
  <c r="N5" i="45"/>
  <c r="I5" i="45"/>
  <c r="O4" i="45"/>
  <c r="N4" i="45"/>
  <c r="I4" i="45"/>
  <c r="O6" i="44"/>
  <c r="N6" i="44"/>
  <c r="I6" i="44"/>
  <c r="O5" i="44"/>
  <c r="N5" i="44"/>
  <c r="I5" i="44"/>
  <c r="O4" i="44"/>
  <c r="N4" i="44"/>
  <c r="I4" i="44"/>
  <c r="O7" i="43"/>
  <c r="N7" i="43"/>
  <c r="I7" i="43"/>
  <c r="O6" i="43"/>
  <c r="N6" i="43"/>
  <c r="I6" i="43"/>
  <c r="O5" i="43"/>
  <c r="N5" i="43"/>
  <c r="I5" i="43"/>
  <c r="O4" i="43"/>
  <c r="N4" i="43"/>
  <c r="I4" i="43"/>
  <c r="O5" i="42"/>
  <c r="N5" i="42"/>
  <c r="I5" i="42"/>
  <c r="O4" i="42"/>
  <c r="N4" i="42"/>
  <c r="I4" i="42"/>
  <c r="O7" i="41"/>
  <c r="N7" i="41"/>
  <c r="O6" i="41"/>
  <c r="N6" i="41"/>
  <c r="O5" i="41"/>
  <c r="N5" i="41"/>
  <c r="O4" i="41"/>
  <c r="N4" i="41"/>
  <c r="O5" i="40"/>
  <c r="N5" i="40"/>
  <c r="Q5" i="40" s="1"/>
  <c r="I5" i="40"/>
  <c r="O4" i="40"/>
  <c r="N4" i="40"/>
  <c r="I4" i="40"/>
  <c r="O5" i="39"/>
  <c r="N5" i="39"/>
  <c r="I5" i="39"/>
  <c r="O4" i="39"/>
  <c r="N4" i="39"/>
  <c r="I4" i="39"/>
  <c r="O6" i="38"/>
  <c r="N6" i="38"/>
  <c r="I6" i="38"/>
  <c r="O5" i="38"/>
  <c r="N5" i="38"/>
  <c r="I5" i="38"/>
  <c r="O4" i="38"/>
  <c r="N4" i="38"/>
  <c r="I4" i="38"/>
  <c r="O6" i="37"/>
  <c r="N6" i="37"/>
  <c r="I6" i="37"/>
  <c r="O5" i="37"/>
  <c r="N5" i="37"/>
  <c r="I5" i="37"/>
  <c r="O4" i="37"/>
  <c r="N4" i="37"/>
  <c r="I4" i="37"/>
  <c r="O7" i="35"/>
  <c r="N7" i="35"/>
  <c r="I7" i="35"/>
  <c r="O6" i="35"/>
  <c r="N6" i="35"/>
  <c r="Q6" i="35" s="1"/>
  <c r="I6" i="35"/>
  <c r="P6" i="35" s="1"/>
  <c r="J6" i="35" s="1"/>
  <c r="L6" i="35" s="1"/>
  <c r="O5" i="35"/>
  <c r="N5" i="35"/>
  <c r="I5" i="35"/>
  <c r="O4" i="35"/>
  <c r="N4" i="35"/>
  <c r="I4" i="35"/>
  <c r="O5" i="34"/>
  <c r="N5" i="34"/>
  <c r="I5" i="34"/>
  <c r="O4" i="34"/>
  <c r="N4" i="34"/>
  <c r="Q4" i="34" s="1"/>
  <c r="I4" i="34"/>
  <c r="O7" i="33"/>
  <c r="N7" i="33"/>
  <c r="I7" i="33"/>
  <c r="O6" i="33"/>
  <c r="N6" i="33"/>
  <c r="I6" i="33"/>
  <c r="O5" i="33"/>
  <c r="N5" i="33"/>
  <c r="I5" i="33"/>
  <c r="O4" i="33"/>
  <c r="N4" i="33"/>
  <c r="I4" i="33"/>
  <c r="O6" i="32"/>
  <c r="N6" i="32"/>
  <c r="I6" i="32"/>
  <c r="O5" i="32"/>
  <c r="N5" i="32"/>
  <c r="I5" i="32"/>
  <c r="O4" i="32"/>
  <c r="N4" i="32"/>
  <c r="I4" i="32"/>
  <c r="O7" i="31"/>
  <c r="N7" i="31"/>
  <c r="I7" i="31"/>
  <c r="O6" i="31"/>
  <c r="N6" i="31"/>
  <c r="I6" i="31"/>
  <c r="O5" i="31"/>
  <c r="N5" i="31"/>
  <c r="I5" i="31"/>
  <c r="O4" i="31"/>
  <c r="N4" i="31"/>
  <c r="I4" i="31"/>
  <c r="O5" i="30"/>
  <c r="N5" i="30"/>
  <c r="I5" i="30"/>
  <c r="O4" i="30"/>
  <c r="N4" i="30"/>
  <c r="I4" i="30"/>
  <c r="O6" i="29"/>
  <c r="N6" i="29"/>
  <c r="I6" i="29"/>
  <c r="O5" i="29"/>
  <c r="N5" i="29"/>
  <c r="I5" i="29"/>
  <c r="O4" i="29"/>
  <c r="N4" i="29"/>
  <c r="I4" i="29"/>
  <c r="O5" i="28"/>
  <c r="N5" i="28"/>
  <c r="I5" i="28"/>
  <c r="O4" i="28"/>
  <c r="N4" i="28"/>
  <c r="I4" i="28"/>
  <c r="O6" i="27"/>
  <c r="N6" i="27"/>
  <c r="I6" i="27"/>
  <c r="O5" i="27"/>
  <c r="N5" i="27"/>
  <c r="I5" i="27"/>
  <c r="O4" i="26"/>
  <c r="N4" i="26"/>
  <c r="I4" i="26"/>
  <c r="O5" i="25"/>
  <c r="N5" i="25"/>
  <c r="I5" i="25"/>
  <c r="O4" i="25"/>
  <c r="N4" i="25"/>
  <c r="I4" i="25"/>
  <c r="Q6" i="29" l="1"/>
  <c r="Q4" i="37"/>
  <c r="P4" i="32"/>
  <c r="J4" i="32" s="1"/>
  <c r="L4" i="32" s="1"/>
  <c r="Q5" i="38"/>
  <c r="Q5" i="39"/>
  <c r="Q5" i="41"/>
  <c r="Q5" i="45"/>
  <c r="P5" i="27"/>
  <c r="J5" i="27" s="1"/>
  <c r="L5" i="27" s="1"/>
  <c r="P7" i="31"/>
  <c r="J7" i="31" s="1"/>
  <c r="L7" i="31" s="1"/>
  <c r="Q5" i="25"/>
  <c r="Q5" i="27"/>
  <c r="Q5" i="30"/>
  <c r="Q7" i="31"/>
  <c r="P5" i="32"/>
  <c r="J5" i="32" s="1"/>
  <c r="L5" i="32" s="1"/>
  <c r="Q6" i="32"/>
  <c r="Q6" i="33"/>
  <c r="Q4" i="35"/>
  <c r="P5" i="35"/>
  <c r="J5" i="35" s="1"/>
  <c r="L5" i="35" s="1"/>
  <c r="P7" i="35"/>
  <c r="J7" i="35" s="1"/>
  <c r="L7" i="35" s="1"/>
  <c r="Q6" i="38"/>
  <c r="P6" i="44"/>
  <c r="J6" i="44" s="1"/>
  <c r="L6" i="44" s="1"/>
  <c r="Q4" i="44"/>
  <c r="P5" i="44"/>
  <c r="J5" i="44" s="1"/>
  <c r="L5" i="44" s="1"/>
  <c r="P6" i="43"/>
  <c r="J6" i="43" s="1"/>
  <c r="L6" i="43" s="1"/>
  <c r="Q4" i="43"/>
  <c r="P5" i="43"/>
  <c r="J5" i="43" s="1"/>
  <c r="L5" i="43" s="1"/>
  <c r="Q7" i="43"/>
  <c r="Q4" i="42"/>
  <c r="Q7" i="41"/>
  <c r="Q6" i="41"/>
  <c r="P4" i="45"/>
  <c r="J4" i="45" s="1"/>
  <c r="L4" i="45" s="1"/>
  <c r="Q4" i="45"/>
  <c r="P5" i="45"/>
  <c r="J5" i="45" s="1"/>
  <c r="L5" i="45" s="1"/>
  <c r="Q5" i="44"/>
  <c r="P4" i="44"/>
  <c r="J4" i="44" s="1"/>
  <c r="L4" i="44" s="1"/>
  <c r="R4" i="44" s="1"/>
  <c r="Q6" i="44"/>
  <c r="R6" i="44" s="1"/>
  <c r="P7" i="43"/>
  <c r="J7" i="43" s="1"/>
  <c r="L7" i="43" s="1"/>
  <c r="Q5" i="43"/>
  <c r="R5" i="43" s="1"/>
  <c r="P4" i="43"/>
  <c r="J4" i="43" s="1"/>
  <c r="L4" i="43" s="1"/>
  <c r="Q6" i="43"/>
  <c r="R6" i="43" s="1"/>
  <c r="Q5" i="42"/>
  <c r="P5" i="42"/>
  <c r="J5" i="42" s="1"/>
  <c r="L5" i="42" s="1"/>
  <c r="P5" i="41"/>
  <c r="J5" i="41" s="1"/>
  <c r="L5" i="41" s="1"/>
  <c r="P6" i="41"/>
  <c r="J6" i="41" s="1"/>
  <c r="L6" i="41" s="1"/>
  <c r="Q4" i="41"/>
  <c r="Q4" i="40"/>
  <c r="P5" i="40"/>
  <c r="J5" i="40" s="1"/>
  <c r="L5" i="40" s="1"/>
  <c r="P5" i="39"/>
  <c r="J5" i="39" s="1"/>
  <c r="L5" i="39" s="1"/>
  <c r="Q4" i="39"/>
  <c r="Q4" i="38"/>
  <c r="P5" i="38"/>
  <c r="J5" i="38" s="1"/>
  <c r="L5" i="38" s="1"/>
  <c r="P6" i="38"/>
  <c r="J6" i="38" s="1"/>
  <c r="L6" i="38" s="1"/>
  <c r="Q5" i="37"/>
  <c r="P5" i="37"/>
  <c r="J5" i="37" s="1"/>
  <c r="L5" i="37" s="1"/>
  <c r="P6" i="37"/>
  <c r="J6" i="37" s="1"/>
  <c r="L6" i="37" s="1"/>
  <c r="Q6" i="37"/>
  <c r="Q7" i="35"/>
  <c r="R7" i="35" s="1"/>
  <c r="P4" i="35"/>
  <c r="J4" i="35" s="1"/>
  <c r="L4" i="35" s="1"/>
  <c r="P4" i="34"/>
  <c r="J4" i="34" s="1"/>
  <c r="L4" i="34" s="1"/>
  <c r="R4" i="34" s="1"/>
  <c r="P5" i="34"/>
  <c r="J5" i="34" s="1"/>
  <c r="L5" i="34" s="1"/>
  <c r="P4" i="33"/>
  <c r="J4" i="33" s="1"/>
  <c r="L4" i="33" s="1"/>
  <c r="P6" i="33"/>
  <c r="J6" i="33" s="1"/>
  <c r="L6" i="33" s="1"/>
  <c r="Q7" i="33"/>
  <c r="P5" i="33"/>
  <c r="J5" i="33" s="1"/>
  <c r="L5" i="33" s="1"/>
  <c r="Q5" i="33"/>
  <c r="P7" i="33"/>
  <c r="J7" i="33" s="1"/>
  <c r="L7" i="33" s="1"/>
  <c r="Q4" i="33"/>
  <c r="Q4" i="32"/>
  <c r="R4" i="32" s="1"/>
  <c r="P6" i="32"/>
  <c r="J6" i="32" s="1"/>
  <c r="L6" i="32" s="1"/>
  <c r="Q5" i="32"/>
  <c r="R5" i="32" s="1"/>
  <c r="Q4" i="31"/>
  <c r="Q6" i="31"/>
  <c r="P4" i="31"/>
  <c r="J4" i="31" s="1"/>
  <c r="L4" i="31" s="1"/>
  <c r="P5" i="31"/>
  <c r="J5" i="31" s="1"/>
  <c r="L5" i="31" s="1"/>
  <c r="Q5" i="31"/>
  <c r="P6" i="31"/>
  <c r="J6" i="31" s="1"/>
  <c r="L6" i="31" s="1"/>
  <c r="R6" i="31" s="1"/>
  <c r="Q4" i="30"/>
  <c r="P5" i="30"/>
  <c r="J5" i="30" s="1"/>
  <c r="L5" i="30" s="1"/>
  <c r="R5" i="30" s="1"/>
  <c r="Q4" i="29"/>
  <c r="Q5" i="29"/>
  <c r="P6" i="29"/>
  <c r="J6" i="29" s="1"/>
  <c r="L6" i="29" s="1"/>
  <c r="R6" i="29" s="1"/>
  <c r="P5" i="29"/>
  <c r="J5" i="29" s="1"/>
  <c r="L5" i="29" s="1"/>
  <c r="Q4" i="28"/>
  <c r="P5" i="28"/>
  <c r="J5" i="28" s="1"/>
  <c r="L5" i="28" s="1"/>
  <c r="Q5" i="28"/>
  <c r="P6" i="27"/>
  <c r="J6" i="27" s="1"/>
  <c r="L6" i="27" s="1"/>
  <c r="Q6" i="27"/>
  <c r="R6" i="27" s="1"/>
  <c r="P4" i="26"/>
  <c r="J4" i="26" s="1"/>
  <c r="L4" i="26" s="1"/>
  <c r="Q4" i="26"/>
  <c r="Q4" i="25"/>
  <c r="P4" i="25"/>
  <c r="J4" i="25" s="1"/>
  <c r="L4" i="25" s="1"/>
  <c r="P5" i="25"/>
  <c r="J5" i="25" s="1"/>
  <c r="L5" i="25" s="1"/>
  <c r="R6" i="35"/>
  <c r="R6" i="38"/>
  <c r="Q5" i="34"/>
  <c r="Q5" i="35"/>
  <c r="P4" i="38"/>
  <c r="J4" i="38" s="1"/>
  <c r="L4" i="38" s="1"/>
  <c r="P4" i="40"/>
  <c r="J4" i="40" s="1"/>
  <c r="L4" i="40" s="1"/>
  <c r="P7" i="41"/>
  <c r="J7" i="41" s="1"/>
  <c r="L7" i="41" s="1"/>
  <c r="P4" i="42"/>
  <c r="J4" i="42" s="1"/>
  <c r="L4" i="42" s="1"/>
  <c r="M7" i="42" s="1"/>
  <c r="R4" i="45"/>
  <c r="P4" i="37"/>
  <c r="J4" i="37" s="1"/>
  <c r="L4" i="37" s="1"/>
  <c r="P4" i="39"/>
  <c r="J4" i="39" s="1"/>
  <c r="L4" i="39" s="1"/>
  <c r="P4" i="41"/>
  <c r="J4" i="41" s="1"/>
  <c r="L4" i="41" s="1"/>
  <c r="R7" i="31"/>
  <c r="P4" i="28"/>
  <c r="J4" i="28" s="1"/>
  <c r="L4" i="28" s="1"/>
  <c r="P4" i="30"/>
  <c r="J4" i="30" s="1"/>
  <c r="L4" i="30" s="1"/>
  <c r="P4" i="29"/>
  <c r="J4" i="29" s="1"/>
  <c r="L4" i="29" s="1"/>
  <c r="R5" i="27"/>
  <c r="O5" i="24"/>
  <c r="N5" i="24"/>
  <c r="I5" i="24"/>
  <c r="O4" i="24"/>
  <c r="N4" i="24"/>
  <c r="I4" i="24"/>
  <c r="M13" i="27" l="1"/>
  <c r="M10" i="26"/>
  <c r="M9" i="26"/>
  <c r="M15" i="45"/>
  <c r="M16" i="45"/>
  <c r="M14" i="45"/>
  <c r="R7" i="43"/>
  <c r="R6" i="32"/>
  <c r="M11" i="28"/>
  <c r="M12" i="28"/>
  <c r="M10" i="28"/>
  <c r="M8" i="28"/>
  <c r="M7" i="28"/>
  <c r="M6" i="28"/>
  <c r="M9" i="28"/>
  <c r="M15" i="37"/>
  <c r="M13" i="37"/>
  <c r="M10" i="37"/>
  <c r="M8" i="37"/>
  <c r="M16" i="37"/>
  <c r="M11" i="37"/>
  <c r="M9" i="37"/>
  <c r="M7" i="37"/>
  <c r="M14" i="37"/>
  <c r="M12" i="37"/>
  <c r="M12" i="38"/>
  <c r="M8" i="38"/>
  <c r="M14" i="38"/>
  <c r="M13" i="38"/>
  <c r="M7" i="38"/>
  <c r="M11" i="38"/>
  <c r="M9" i="38"/>
  <c r="M10" i="38"/>
  <c r="R4" i="31"/>
  <c r="M11" i="43"/>
  <c r="M8" i="43"/>
  <c r="M9" i="43"/>
  <c r="M10" i="43"/>
  <c r="M5" i="43"/>
  <c r="M7" i="33"/>
  <c r="M6" i="27"/>
  <c r="M7" i="41"/>
  <c r="R7" i="33"/>
  <c r="Q4" i="24"/>
  <c r="M5" i="25"/>
  <c r="M6" i="31"/>
  <c r="M6" i="32"/>
  <c r="R5" i="38"/>
  <c r="R5" i="35"/>
  <c r="R5" i="44"/>
  <c r="M5" i="44"/>
  <c r="M4" i="39"/>
  <c r="M9" i="39"/>
  <c r="M7" i="39"/>
  <c r="M8" i="39"/>
  <c r="M6" i="39"/>
  <c r="M4" i="42"/>
  <c r="M6" i="42"/>
  <c r="M4" i="31"/>
  <c r="M8" i="31"/>
  <c r="M4" i="34"/>
  <c r="M6" i="34"/>
  <c r="M7" i="35"/>
  <c r="M5" i="27"/>
  <c r="M4" i="27"/>
  <c r="M11" i="27"/>
  <c r="M7" i="27"/>
  <c r="M12" i="27"/>
  <c r="M8" i="27"/>
  <c r="M9" i="27"/>
  <c r="M10" i="27"/>
  <c r="M4" i="26"/>
  <c r="M6" i="26"/>
  <c r="M8" i="26"/>
  <c r="M5" i="26"/>
  <c r="M7" i="26"/>
  <c r="M6" i="33"/>
  <c r="M4" i="35"/>
  <c r="M5" i="39"/>
  <c r="R6" i="41"/>
  <c r="M6" i="41"/>
  <c r="R5" i="45"/>
  <c r="M5" i="45"/>
  <c r="M5" i="35"/>
  <c r="M5" i="32"/>
  <c r="M4" i="30"/>
  <c r="M7" i="30"/>
  <c r="M6" i="30"/>
  <c r="M4" i="40"/>
  <c r="M6" i="40"/>
  <c r="M7" i="40"/>
  <c r="M4" i="25"/>
  <c r="M7" i="25"/>
  <c r="M6" i="25"/>
  <c r="M8" i="25"/>
  <c r="M9" i="25"/>
  <c r="M4" i="33"/>
  <c r="R5" i="40"/>
  <c r="M5" i="40"/>
  <c r="R5" i="41"/>
  <c r="M5" i="41"/>
  <c r="M7" i="43"/>
  <c r="M4" i="44"/>
  <c r="M6" i="44"/>
  <c r="M6" i="35"/>
  <c r="R5" i="25"/>
  <c r="M4" i="41"/>
  <c r="M8" i="41"/>
  <c r="M5" i="30"/>
  <c r="M5" i="31"/>
  <c r="M5" i="33"/>
  <c r="M5" i="34"/>
  <c r="R5" i="39"/>
  <c r="R5" i="42"/>
  <c r="M5" i="42"/>
  <c r="M4" i="45"/>
  <c r="M10" i="45"/>
  <c r="M8" i="45"/>
  <c r="M9" i="45"/>
  <c r="M12" i="45"/>
  <c r="M13" i="45"/>
  <c r="M6" i="45"/>
  <c r="M11" i="45"/>
  <c r="M7" i="45"/>
  <c r="M7" i="31"/>
  <c r="M4" i="32"/>
  <c r="R5" i="34"/>
  <c r="M6" i="29"/>
  <c r="R5" i="29"/>
  <c r="R4" i="43"/>
  <c r="M6" i="43"/>
  <c r="M4" i="43"/>
  <c r="M5" i="38"/>
  <c r="R5" i="37"/>
  <c r="R6" i="37"/>
  <c r="R4" i="35"/>
  <c r="R6" i="33"/>
  <c r="R4" i="33"/>
  <c r="R5" i="33"/>
  <c r="R5" i="31"/>
  <c r="R5" i="28"/>
  <c r="R4" i="26"/>
  <c r="R4" i="25"/>
  <c r="P4" i="24"/>
  <c r="J4" i="24" s="1"/>
  <c r="L4" i="24" s="1"/>
  <c r="Q5" i="24"/>
  <c r="R4" i="42"/>
  <c r="M6" i="37"/>
  <c r="R4" i="40"/>
  <c r="M4" i="38"/>
  <c r="R4" i="38"/>
  <c r="R4" i="39"/>
  <c r="R7" i="41"/>
  <c r="R4" i="41"/>
  <c r="M4" i="37"/>
  <c r="R4" i="37"/>
  <c r="M5" i="37"/>
  <c r="M6" i="38"/>
  <c r="M5" i="28"/>
  <c r="R4" i="29"/>
  <c r="M4" i="29"/>
  <c r="R4" i="30"/>
  <c r="M5" i="29"/>
  <c r="R4" i="28"/>
  <c r="M4" i="28"/>
  <c r="P5" i="24"/>
  <c r="J5" i="24" s="1"/>
  <c r="L5" i="24" s="1"/>
  <c r="O5" i="22"/>
  <c r="N5" i="22"/>
  <c r="I5" i="22"/>
  <c r="O4" i="22"/>
  <c r="N4" i="22"/>
  <c r="I4" i="22"/>
  <c r="R4" i="24" l="1"/>
  <c r="M6" i="24"/>
  <c r="Q5" i="22"/>
  <c r="R5" i="24"/>
  <c r="M5" i="24"/>
  <c r="M4" i="24"/>
  <c r="P5" i="22"/>
  <c r="J5" i="22" s="1"/>
  <c r="L5" i="22" s="1"/>
  <c r="Q4" i="22"/>
  <c r="P4" i="22"/>
  <c r="J4" i="22" s="1"/>
  <c r="L4" i="22" s="1"/>
  <c r="M7" i="22" l="1"/>
  <c r="M6" i="22"/>
  <c r="R4" i="22"/>
  <c r="R5" i="22"/>
  <c r="M5" i="22"/>
  <c r="M4" i="22"/>
</calcChain>
</file>

<file path=xl/sharedStrings.xml><?xml version="1.0" encoding="utf-8"?>
<sst xmlns="http://schemas.openxmlformats.org/spreadsheetml/2006/main" count="1094" uniqueCount="307">
  <si>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</si>
  <si>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</si>
  <si>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</si>
  <si>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</si>
  <si>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</si>
  <si>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</si>
  <si>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</si>
  <si>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</si>
  <si>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</si>
  <si>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</si>
  <si>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</si>
  <si>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林育陞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</si>
  <si>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</si>
  <si>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</si>
  <si>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</si>
  <si>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</si>
  <si>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</si>
  <si>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</si>
  <si>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</si>
  <si>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</si>
  <si>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</si>
  <si>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</si>
  <si>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</si>
  <si>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宏仁國小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</si>
  <si>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</si>
  <si>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飛沙國中</t>
  </si>
  <si>
    <t>西螺國中</t>
  </si>
  <si>
    <t>斗六高中</t>
  </si>
  <si>
    <t>公誠國小</t>
  </si>
  <si>
    <t>崇德國中</t>
  </si>
  <si>
    <t>廖顥恩</t>
  </si>
  <si>
    <t>彭懷奎</t>
  </si>
  <si>
    <t>廣興國小</t>
  </si>
  <si>
    <t>三崙國小</t>
  </si>
  <si>
    <t>建華國小</t>
  </si>
  <si>
    <t>吳官穎</t>
  </si>
  <si>
    <t>東光國小</t>
  </si>
  <si>
    <t>蔡政庭</t>
  </si>
  <si>
    <t>吳泓毅</t>
  </si>
  <si>
    <t>崙背國小</t>
  </si>
  <si>
    <t>台西國中</t>
  </si>
  <si>
    <t>林勛堯</t>
  </si>
  <si>
    <t>黃胤程</t>
  </si>
  <si>
    <t>尚德國小</t>
  </si>
  <si>
    <t>王錦泰</t>
  </si>
  <si>
    <t>余奕蓁</t>
  </si>
  <si>
    <t>張恩嘉</t>
  </si>
  <si>
    <t>黃詩雅</t>
  </si>
  <si>
    <t>鍾玗璇</t>
  </si>
  <si>
    <t>陳沛鑫</t>
  </si>
  <si>
    <t>葉湘芸</t>
  </si>
  <si>
    <t>丁才宸</t>
  </si>
  <si>
    <t>應得  分數</t>
  </si>
  <si>
    <t>雲林國小</t>
  </si>
  <si>
    <t>曾筠珊</t>
  </si>
  <si>
    <t>王辰羽</t>
  </si>
  <si>
    <t>張鈞甯</t>
  </si>
  <si>
    <t>鎮南國小</t>
  </si>
  <si>
    <t>王芊驊</t>
  </si>
  <si>
    <t>蔡宜穎</t>
  </si>
  <si>
    <t>東南國中</t>
  </si>
  <si>
    <t>朱宥恩</t>
  </si>
  <si>
    <t>林家潁</t>
  </si>
  <si>
    <t>李季蓁</t>
  </si>
  <si>
    <t>王旆絨</t>
  </si>
  <si>
    <t>吳姵瑩</t>
  </si>
  <si>
    <t>鎮西國小</t>
  </si>
  <si>
    <t>東勢國中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</si>
  <si>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</si>
  <si>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</si>
  <si>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</si>
  <si>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</si>
  <si>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</si>
  <si>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</si>
  <si>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合計3位選手參賽,取2名。</t>
    <phoneticPr fontId="1" type="noConversion"/>
  </si>
  <si>
    <t>總分 (扣除高低分)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</si>
  <si>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</si>
  <si>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</si>
  <si>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</si>
  <si>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</si>
  <si>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合計2位選手參賽,取1名。</t>
    <phoneticPr fontId="1" type="noConversion"/>
  </si>
  <si>
    <t>備註: 合計5位選手參賽,取3名。</t>
    <phoneticPr fontId="1" type="noConversion"/>
  </si>
  <si>
    <t>丁姵汝</t>
  </si>
  <si>
    <t>備註: 合計3位選手參賽,取2名。</t>
    <phoneticPr fontId="1" type="noConversion"/>
  </si>
  <si>
    <t>備註: 合計4位選手參賽,取2名。</t>
    <phoneticPr fontId="1" type="noConversion"/>
  </si>
  <si>
    <t>楊以浩</t>
  </si>
  <si>
    <t>備註: 合計6位選手參賽,取3名。</t>
    <phoneticPr fontId="1" type="noConversion"/>
  </si>
  <si>
    <t>楊芯沛</t>
  </si>
  <si>
    <t>備註: 合計8位選手參賽,取4名。</t>
    <phoneticPr fontId="1" type="noConversion"/>
  </si>
  <si>
    <t>李承翰</t>
  </si>
  <si>
    <t>黃品嘉</t>
  </si>
  <si>
    <t>陳璽安</t>
  </si>
  <si>
    <t>林煌祐</t>
  </si>
  <si>
    <t>丁彬峰</t>
  </si>
  <si>
    <t>李家豪</t>
  </si>
  <si>
    <t>廖盈盈</t>
  </si>
  <si>
    <t>林佳燕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</si>
  <si>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</si>
  <si>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備註: 合計6位選手參賽,取3名。</t>
    <phoneticPr fontId="1" type="noConversion"/>
  </si>
  <si>
    <t>裁判長加減分</t>
    <phoneticPr fontId="1" type="noConversion"/>
  </si>
  <si>
    <t>裁判長加減分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</si>
  <si>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</si>
  <si>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</si>
  <si>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李昀蓁</t>
  </si>
  <si>
    <t>張妘萁</t>
  </si>
  <si>
    <t>賴禹蓁</t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</si>
  <si>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</si>
  <si>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</si>
  <si>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</si>
  <si>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蔡翔任</t>
  </si>
  <si>
    <t>曾柏喬</t>
  </si>
  <si>
    <t>蔡禹政</t>
  </si>
  <si>
    <t>吳煥博</t>
  </si>
  <si>
    <t>備註: 合計4位選手參賽,取2名。</t>
    <phoneticPr fontId="1" type="noConversion"/>
  </si>
  <si>
    <t>温雅雯</t>
  </si>
  <si>
    <t>宜梧國中</t>
  </si>
  <si>
    <t>張絮涵</t>
  </si>
  <si>
    <t>崙背國中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</si>
  <si>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</si>
  <si>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合計7位選手參賽,取4名。</t>
    <phoneticPr fontId="1" type="noConversion"/>
  </si>
  <si>
    <t>許家和</t>
  </si>
  <si>
    <t>北港國中</t>
  </si>
  <si>
    <t>林順傑</t>
  </si>
  <si>
    <t>蔡天任</t>
  </si>
  <si>
    <t>建國國中</t>
  </si>
  <si>
    <t>程奕麟</t>
  </si>
  <si>
    <t>李宥潁</t>
  </si>
  <si>
    <t>吳姿穎</t>
  </si>
  <si>
    <t>黃麗分</t>
  </si>
  <si>
    <t>洪嘉妍</t>
  </si>
  <si>
    <t>蕭鈺惠</t>
  </si>
  <si>
    <t>元長國小</t>
  </si>
  <si>
    <t>黃倚晴</t>
  </si>
  <si>
    <t>張芷綺</t>
  </si>
  <si>
    <t>備註: 合計10位選手參賽,取5名。</t>
    <phoneticPr fontId="1" type="noConversion"/>
  </si>
  <si>
    <t>吳佳澤</t>
  </si>
  <si>
    <t>温柏焱</t>
  </si>
  <si>
    <t>文光國小</t>
  </si>
  <si>
    <t>蔡瑞恩</t>
  </si>
  <si>
    <t>北辰國小</t>
  </si>
  <si>
    <t>廖宗騰</t>
  </si>
  <si>
    <t>林祐盛</t>
  </si>
  <si>
    <t>詹子鋆</t>
  </si>
  <si>
    <t>雲林縣110年春季縣長盃國術錦標賽【社會女子組 國術 短兵器】比賽名單 甲8場</t>
    <phoneticPr fontId="1" type="noConversion"/>
  </si>
  <si>
    <t>陳貞硯</t>
  </si>
  <si>
    <t>吳富桂</t>
  </si>
  <si>
    <t>斗六家商</t>
  </si>
  <si>
    <t>雲林縣110年春季縣長盃國術錦標賽【社會男子組 國術 短兵器】比賽名單 甲9場</t>
    <phoneticPr fontId="1" type="noConversion"/>
  </si>
  <si>
    <t>吳唯贊</t>
  </si>
  <si>
    <t>備註: 合計4位選手參賽,取2名。</t>
    <phoneticPr fontId="1" type="noConversion"/>
  </si>
  <si>
    <t>雲林縣110年春季縣長盃國術錦標賽【國中女子組 國術 短兵器】比賽名單 甲10場</t>
    <phoneticPr fontId="1" type="noConversion"/>
  </si>
  <si>
    <t>林瑾葒</t>
  </si>
  <si>
    <t>陳芃甄</t>
  </si>
  <si>
    <t>吳玥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</si>
  <si>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</si>
  <si>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雲林縣110年春季縣長盃國術錦標賽【國中男子組 國術 短兵器】比賽名單 甲11場</t>
    <phoneticPr fontId="1" type="noConversion"/>
  </si>
  <si>
    <t>鄭睿閎</t>
  </si>
  <si>
    <t>樟湖國中</t>
  </si>
  <si>
    <t>備註: 合計3位選手參賽,取2名。</t>
    <phoneticPr fontId="1" type="noConversion"/>
  </si>
  <si>
    <t>雲林縣110年春季縣長盃國術錦標賽【國小高年級女子組 國術 劍術】比賽名單 甲12場</t>
    <phoneticPr fontId="1" type="noConversion"/>
  </si>
  <si>
    <t>廖虹閔</t>
  </si>
  <si>
    <t>鍾心淩</t>
  </si>
  <si>
    <t>一號 裁判</t>
    <phoneticPr fontId="1" type="noConversion"/>
  </si>
  <si>
    <t>五號 裁判</t>
    <phoneticPr fontId="1" type="noConversion"/>
  </si>
  <si>
    <t>裁判長加減分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</si>
  <si>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</si>
  <si>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</si>
  <si>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</si>
  <si>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</si>
  <si>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</si>
  <si>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</si>
  <si>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應得  分數</t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</si>
  <si>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</si>
  <si>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最後  得分</t>
    <phoneticPr fontId="1" type="noConversion"/>
  </si>
  <si>
    <t>備註: 合計4位選手參賽,取2名。</t>
    <phoneticPr fontId="1" type="noConversion"/>
  </si>
  <si>
    <t>雲林縣110年春季縣長盃國術錦標賽【國小高年級男子組 國術 劍術】比賽名單 甲13場</t>
    <phoneticPr fontId="1" type="noConversion"/>
  </si>
  <si>
    <t>鍾勝恩</t>
  </si>
  <si>
    <t>楊惟翔</t>
  </si>
  <si>
    <t>曾茗宏</t>
  </si>
  <si>
    <t>雲林縣110年春季縣長盃國術錦標賽【國小男子低年級組 國術 劍術】比賽名單 甲14場</t>
    <phoneticPr fontId="1" type="noConversion"/>
  </si>
  <si>
    <t>龔祐霆</t>
  </si>
  <si>
    <t>謝帛叡</t>
  </si>
  <si>
    <t>斗六國小</t>
  </si>
  <si>
    <t>王奕勛</t>
  </si>
  <si>
    <t>陳育勛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</si>
  <si>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</si>
  <si>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雲林縣110年春季縣長盃國術錦標賽【國小男子高年級組 國術 刀術】比賽名單 甲15場</t>
    <phoneticPr fontId="1" type="noConversion"/>
  </si>
  <si>
    <t>江厔軒</t>
  </si>
  <si>
    <t>陳柏安</t>
  </si>
  <si>
    <t>張筠婕</t>
  </si>
  <si>
    <t>吳宛蓉</t>
  </si>
  <si>
    <t>張羽岑</t>
  </si>
  <si>
    <t>陳亭安</t>
  </si>
  <si>
    <t>黃采蕎</t>
  </si>
  <si>
    <t>鄭棠心</t>
  </si>
  <si>
    <t>吳品臻</t>
  </si>
  <si>
    <t>吳佳恩</t>
  </si>
  <si>
    <t>陳於慧</t>
  </si>
  <si>
    <t>備註: 合計13位選手參賽,取7名。</t>
    <phoneticPr fontId="1" type="noConversion"/>
  </si>
  <si>
    <t>雲林縣108年春季縣長盃國術錦標賽【國小女子高年級組 國術 功夫扇】比賽名單 甲16場</t>
    <phoneticPr fontId="1" type="noConversion"/>
  </si>
  <si>
    <t>雲林縣110年春季縣長盃國術錦標賽【國小男子高年級組 國術 功夫扇】比賽名單 甲17場</t>
    <phoneticPr fontId="1" type="noConversion"/>
  </si>
  <si>
    <t>吳碩恩</t>
  </si>
  <si>
    <t>劉崇馼</t>
  </si>
  <si>
    <t>大美國小</t>
  </si>
  <si>
    <t>備註: 合計11位選手參賽,取6名。</t>
    <phoneticPr fontId="1" type="noConversion"/>
  </si>
  <si>
    <t>林順慶</t>
  </si>
  <si>
    <t>楊祚棟</t>
  </si>
  <si>
    <t>安慶國小</t>
  </si>
  <si>
    <t>張勝凱</t>
  </si>
  <si>
    <t>沈煜博</t>
  </si>
  <si>
    <t>莊璨愷</t>
  </si>
  <si>
    <t>丁毅勳</t>
  </si>
  <si>
    <t>台西國小</t>
  </si>
  <si>
    <t>丁于恩</t>
  </si>
  <si>
    <t>雲林縣110年春季縣長盃國術錦標賽【國小女子低年級組 國術 功夫扇】比賽名單 甲18場</t>
    <phoneticPr fontId="1" type="noConversion"/>
  </si>
  <si>
    <t>王彥晶</t>
  </si>
  <si>
    <t>劉家溱</t>
  </si>
  <si>
    <t>林子妤</t>
  </si>
  <si>
    <t>曾筠均</t>
  </si>
  <si>
    <t>張淑菁</t>
  </si>
  <si>
    <t>張以璇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</si>
  <si>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</si>
  <si>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雲林縣110年春季縣長盃國術錦標賽【國小男子低年級組 國術 功夫扇】比賽名單 甲19場</t>
    <phoneticPr fontId="1" type="noConversion"/>
  </si>
  <si>
    <t>楊凱恩</t>
  </si>
  <si>
    <t>賴秉澤</t>
  </si>
  <si>
    <t>張楷沅</t>
  </si>
  <si>
    <t>蔡尚益</t>
  </si>
  <si>
    <t>吳宜芳</t>
  </si>
  <si>
    <t>羅美玲</t>
  </si>
  <si>
    <t>林佳吟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</si>
  <si>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</si>
  <si>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吳俊偉</t>
  </si>
  <si>
    <t>黃耀信</t>
  </si>
  <si>
    <t>雲林縣110年春季縣長盃國術錦標賽【國小女子高年級組 國術 長兵器】比賽名單 甲22場</t>
    <phoneticPr fontId="1" type="noConversion"/>
  </si>
  <si>
    <t>許舒涵</t>
  </si>
  <si>
    <t>廖晨璇</t>
  </si>
  <si>
    <t>李宜瑩</t>
  </si>
  <si>
    <t>陳品璇</t>
  </si>
  <si>
    <t>湖美琪</t>
  </si>
  <si>
    <t>備註: 合計13位選手參賽,取7名。</t>
    <phoneticPr fontId="1" type="noConversion"/>
  </si>
  <si>
    <t>陳奕頴</t>
  </si>
  <si>
    <t>李曜丞</t>
  </si>
  <si>
    <t>蔡秉翰</t>
  </si>
  <si>
    <t>信義國小</t>
  </si>
  <si>
    <t>吳峻愷</t>
  </si>
  <si>
    <t>李英傑</t>
  </si>
  <si>
    <t>吳肇倫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</si>
  <si>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</si>
  <si>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雲林縣110年春季縣長盃國術錦標賽【國小男子低年級組 國術 長兵器】比賽名單 甲24場</t>
    <phoneticPr fontId="1" type="noConversion"/>
  </si>
  <si>
    <t>蔡政哲</t>
  </si>
  <si>
    <t>曾浚騰</t>
  </si>
  <si>
    <t>李秉翰</t>
  </si>
  <si>
    <t>備註: 合計3位選手參賽,取2名。</t>
    <phoneticPr fontId="1" type="noConversion"/>
  </si>
  <si>
    <t>雲林縣110年春季縣長盃國術錦標賽【國中女子組 國術 棍術】比賽名單 甲25場</t>
    <phoneticPr fontId="1" type="noConversion"/>
  </si>
  <si>
    <t>鄭慧玲</t>
  </si>
  <si>
    <t>陳禹涵</t>
  </si>
  <si>
    <t>林怡玟</t>
  </si>
  <si>
    <t>林品馨</t>
  </si>
  <si>
    <t>雲林縣110年春季縣長盃國術錦標賽【國中男子組 國術 棍術】比賽名單 甲26場</t>
    <phoneticPr fontId="1" type="noConversion"/>
  </si>
  <si>
    <t>吳俊緯</t>
  </si>
  <si>
    <t>李仲恩</t>
  </si>
  <si>
    <t>周駿熹</t>
  </si>
  <si>
    <t>張詠倫</t>
  </si>
  <si>
    <t>備註: 合計9位選手參賽,取5名。</t>
    <phoneticPr fontId="1" type="noConversion"/>
  </si>
  <si>
    <t>雲林縣110年春季縣長盃國術錦標賽【國小女子高年級組 國術 棍術】比賽名單 甲27場</t>
    <phoneticPr fontId="1" type="noConversion"/>
  </si>
  <si>
    <t>備註: 合計9位選手參賽,取5名。</t>
    <phoneticPr fontId="1" type="noConversion"/>
  </si>
  <si>
    <t>洪佳岑</t>
  </si>
  <si>
    <t>許妤安</t>
  </si>
  <si>
    <t>黃家瑜</t>
  </si>
  <si>
    <t>雲林縣110年春季縣長盃國術錦標賽【國小男子高年級組 國術 棍術】比賽名單 甲28場</t>
    <phoneticPr fontId="1" type="noConversion"/>
  </si>
  <si>
    <t>張定緯</t>
  </si>
  <si>
    <t>楊昌憲</t>
  </si>
  <si>
    <t>陳有琦</t>
  </si>
  <si>
    <t>李羽喬</t>
  </si>
  <si>
    <t>陳怡蓁</t>
  </si>
  <si>
    <t>程于庭</t>
  </si>
  <si>
    <t>李俊逸</t>
  </si>
  <si>
    <t>李詠朕</t>
  </si>
  <si>
    <t>廖晟智</t>
  </si>
  <si>
    <t>久安國小</t>
  </si>
  <si>
    <t>沈裕惟</t>
  </si>
  <si>
    <t>蔡鎧駿</t>
  </si>
  <si>
    <t>鍾和秦</t>
  </si>
  <si>
    <t>雲林縣110年春季縣長盃國術錦標賽【國中女子組 國術 雙兵器類】比賽名單 甲4場</t>
    <phoneticPr fontId="1" type="noConversion"/>
  </si>
  <si>
    <t>雲林縣110年春季縣長盃國術錦標賽【國中男子組 雙兵器類】比賽名單 甲5場</t>
    <phoneticPr fontId="1" type="noConversion"/>
  </si>
  <si>
    <t>雲林縣110年春季縣長盃國術錦標賽【國小女子高年級組 雙兵器類】比賽名單 甲6場</t>
    <phoneticPr fontId="1" type="noConversion"/>
  </si>
  <si>
    <t>雲林縣108年春季縣長盃國術錦標賽【國小男子高年級組 雙兵器類】比賽名單 甲7場</t>
    <phoneticPr fontId="1" type="noConversion"/>
  </si>
  <si>
    <t>備註: 合計9位選手參賽,取5名。</t>
    <phoneticPr fontId="1" type="noConversion"/>
  </si>
  <si>
    <t>廖宗騰</t>
    <phoneticPr fontId="1" type="noConversion"/>
  </si>
  <si>
    <t>備註: 合計5位選手參賽,取3名。</t>
    <phoneticPr fontId="1" type="noConversion"/>
  </si>
  <si>
    <t>張新鈺</t>
    <phoneticPr fontId="1" type="noConversion"/>
  </si>
  <si>
    <t>安鈞玄</t>
    <phoneticPr fontId="1" type="noConversion"/>
  </si>
  <si>
    <t>備註: 合計3位選手參賽,取2名。</t>
    <phoneticPr fontId="1" type="noConversion"/>
  </si>
  <si>
    <t>楊騫然</t>
    <phoneticPr fontId="1" type="noConversion"/>
  </si>
  <si>
    <t>鍾勝恩</t>
    <phoneticPr fontId="1" type="noConversion"/>
  </si>
  <si>
    <t>雲林縣110年春季縣長盃國術錦標賽【國中女子級組 國術 長兵器】比賽名單 甲20場</t>
    <phoneticPr fontId="1" type="noConversion"/>
  </si>
  <si>
    <t>雲林縣110年春季縣長盃國術錦標賽【國中男子組 國術 長兵器】比賽名單 甲21場</t>
    <phoneticPr fontId="1" type="noConversion"/>
  </si>
  <si>
    <t>吳俊偉</t>
    <phoneticPr fontId="1" type="noConversion"/>
  </si>
  <si>
    <t>雲林縣110年春季縣長盃國術錦標賽【國小男子高年級組 國術 長兵器】比賽名單 甲23場</t>
    <phoneticPr fontId="1" type="noConversion"/>
  </si>
  <si>
    <t>吳益鈞</t>
    <phoneticPr fontId="1" type="noConversion"/>
  </si>
  <si>
    <t>崙背國小</t>
    <phoneticPr fontId="1" type="noConversion"/>
  </si>
  <si>
    <r>
      <t>雲林縣110年春季縣長盃國術錦標賽【國中女子組 國術 奇門兵器</t>
    </r>
    <r>
      <rPr>
        <sz val="13"/>
        <rFont val="標楷體"/>
        <family val="4"/>
        <charset val="136"/>
      </rPr>
      <t>】比賽名單 甲1場</t>
    </r>
    <phoneticPr fontId="1" type="noConversion"/>
  </si>
  <si>
    <r>
      <t>雲林縣110年春季縣長盃國術錦標賽【國中男子組 國術 奇門兵器</t>
    </r>
    <r>
      <rPr>
        <sz val="13"/>
        <rFont val="標楷體"/>
        <family val="4"/>
        <charset val="136"/>
      </rPr>
      <t>】比賽名單 甲2場</t>
    </r>
    <phoneticPr fontId="1" type="noConversion"/>
  </si>
  <si>
    <r>
      <t>雲林縣110年春季縣長盃國術錦標賽【國小高年級男子組 國術 奇門兵器</t>
    </r>
    <r>
      <rPr>
        <sz val="12"/>
        <rFont val="標楷體"/>
        <family val="4"/>
        <charset val="136"/>
      </rPr>
      <t>】比賽名單 甲3場</t>
    </r>
    <phoneticPr fontId="1" type="noConversion"/>
  </si>
  <si>
    <t>林許士耘</t>
    <phoneticPr fontId="1" type="noConversion"/>
  </si>
  <si>
    <t>雲林縣110年春季縣長盃國術錦標賽【國小女子低年級組國術 棍術】比賽名單 甲29場</t>
    <phoneticPr fontId="1" type="noConversion"/>
  </si>
  <si>
    <t>雲林縣110年春季縣長盃國術錦標賽【國小男子低年級組 國術 棍術】比賽名單 甲30場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</si>
</sst>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3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177" fontId="3" fillId="0" borderId="0" xfId="0" applyNumberFormat="1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301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36"/>
      <c r="O1" s="36"/>
      <c r="P1" s="31"/>
      <c r="Q1" s="31"/>
      <c r="R1" s="36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106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108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104</v>
      </c>
      <c r="C4" s="48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31">
        <f>SUM(I4-N4-O4)</f>
        <v>0</v>
      </c>
      <c r="Q4" s="31">
        <f>AVERAGE(N4:O4)</f>
        <v>0</v>
      </c>
      <c r="R4" s="37">
        <f>L4-Q4</f>
        <v>0</v>
      </c>
    </row>
    <row r="5" spans="1:18" ht="37.049999999999997" customHeight="1" x14ac:dyDescent="0.3">
      <c r="A5" s="2">
        <v>2</v>
      </c>
      <c r="B5" s="48" t="s">
        <v>105</v>
      </c>
      <c r="C5" s="48" t="s">
        <v>10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31">
        <f>SUM(I5-N5-O5)</f>
        <v>0</v>
      </c>
      <c r="Q5" s="31">
        <f t="shared" ref="Q5" si="3">AVERAGE(N5:O5)</f>
        <v>0</v>
      </c>
      <c r="R5" s="38">
        <f t="shared" ref="R5" si="4">L5-Q5</f>
        <v>0</v>
      </c>
    </row>
    <row r="6" spans="1:18" ht="37.049999999999997" customHeight="1" x14ac:dyDescent="0.3">
      <c r="A6" s="2">
        <v>3</v>
      </c>
      <c r="B6" s="48" t="s">
        <v>56</v>
      </c>
      <c r="C6" s="48" t="s">
        <v>12</v>
      </c>
      <c r="D6" s="2"/>
      <c r="E6" s="2"/>
      <c r="F6" s="2"/>
      <c r="G6" s="2"/>
      <c r="H6" s="2"/>
      <c r="I6" s="2">
        <f t="shared" ref="I6:I7" si="5">SUM(D6:H6)</f>
        <v>0</v>
      </c>
      <c r="J6" s="2">
        <f t="shared" ref="J6:J7" si="6">SUM(P6/3)</f>
        <v>0</v>
      </c>
      <c r="K6" s="2"/>
      <c r="L6" s="2">
        <f t="shared" ref="L6:L7" si="7">SUM(J6:K6)</f>
        <v>0</v>
      </c>
      <c r="M6" s="2">
        <f t="shared" ref="M6:M7" si="8">RANK(L6,$L$4:$L$5)</f>
        <v>1</v>
      </c>
      <c r="N6" s="3">
        <f t="shared" ref="N6:N7" si="9">MAX(D6:H6)</f>
        <v>0</v>
      </c>
      <c r="O6" s="3">
        <f t="shared" ref="O6:O7" si="10">MIN(D6:H6)</f>
        <v>0</v>
      </c>
      <c r="P6" s="31">
        <f t="shared" ref="P6:P7" si="11">SUM(I6-N6-O6)</f>
        <v>0</v>
      </c>
      <c r="Q6" s="31">
        <f t="shared" ref="Q6:Q7" si="12">AVERAGE(N6:O6)</f>
        <v>0</v>
      </c>
      <c r="R6" s="38">
        <f t="shared" ref="R6:R7" si="13">L6-Q6</f>
        <v>0</v>
      </c>
    </row>
    <row r="7" spans="1:18" ht="37.049999999999997" customHeight="1" x14ac:dyDescent="0.3">
      <c r="A7" s="2">
        <v>4</v>
      </c>
      <c r="B7" s="48" t="s">
        <v>103</v>
      </c>
      <c r="C7" s="48" t="s">
        <v>10</v>
      </c>
      <c r="D7" s="2"/>
      <c r="E7" s="2"/>
      <c r="F7" s="2"/>
      <c r="G7" s="2"/>
      <c r="H7" s="2"/>
      <c r="I7" s="2">
        <f t="shared" si="5"/>
        <v>0</v>
      </c>
      <c r="J7" s="2">
        <f t="shared" si="6"/>
        <v>0</v>
      </c>
      <c r="K7" s="2"/>
      <c r="L7" s="2">
        <f t="shared" si="7"/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31">
        <f t="shared" si="11"/>
        <v>0</v>
      </c>
      <c r="Q7" s="31">
        <f t="shared" si="12"/>
        <v>0</v>
      </c>
      <c r="R7" s="38">
        <f t="shared" si="13"/>
        <v>0</v>
      </c>
    </row>
    <row r="8" spans="1:18" ht="37.049999999999997" customHeight="1" x14ac:dyDescent="0.3">
      <c r="A8" s="32" t="s">
        <v>113</v>
      </c>
      <c r="B8" s="32"/>
      <c r="C8" s="32"/>
      <c r="D8" s="32"/>
      <c r="E8" s="32"/>
      <c r="F8" s="32"/>
      <c r="G8" s="36"/>
      <c r="H8" s="36"/>
      <c r="I8" s="36"/>
      <c r="J8" s="36"/>
      <c r="K8" s="36"/>
      <c r="L8" s="36"/>
      <c r="M8" s="36"/>
      <c r="N8" s="36"/>
      <c r="O8" s="36"/>
      <c r="P8" s="31"/>
      <c r="Q8" s="31"/>
      <c r="R8" s="36"/>
    </row>
    <row r="9" spans="1:18" ht="37.049999999999997" customHeight="1" x14ac:dyDescent="0.3">
      <c r="A9" s="36"/>
      <c r="B9" s="36"/>
      <c r="C9" s="54" t="s">
        <v>9</v>
      </c>
      <c r="D9" s="54"/>
      <c r="E9" s="54"/>
      <c r="F9" s="36"/>
      <c r="G9" s="32"/>
      <c r="H9" s="32"/>
      <c r="I9" s="32"/>
      <c r="J9" s="32"/>
      <c r="K9" s="32"/>
      <c r="L9" s="32"/>
      <c r="M9" s="32"/>
      <c r="N9" s="32"/>
      <c r="O9" s="32"/>
      <c r="P9" s="31"/>
      <c r="Q9" s="31"/>
      <c r="R9" s="36"/>
    </row>
    <row r="10" spans="1:18" ht="51" customHeight="1" x14ac:dyDescent="0.3">
      <c r="A10" s="49" t="s">
        <v>107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</sheetData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302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36"/>
      <c r="O1" s="36"/>
      <c r="P1" s="31"/>
      <c r="Q1" s="31"/>
      <c r="R1" s="36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106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108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109</v>
      </c>
      <c r="C4" s="48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31">
        <f>SUM(I4-N4-O4)</f>
        <v>0</v>
      </c>
      <c r="Q4" s="31">
        <f>AVERAGE(N4:O4)</f>
        <v>0</v>
      </c>
      <c r="R4" s="37">
        <f>L4-Q4</f>
        <v>0</v>
      </c>
    </row>
    <row r="5" spans="1:18" ht="37.049999999999997" customHeight="1" x14ac:dyDescent="0.3">
      <c r="A5" s="2">
        <v>2</v>
      </c>
      <c r="B5" s="48" t="s">
        <v>44</v>
      </c>
      <c r="C5" s="48" t="s">
        <v>40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31">
        <f>SUM(I5-N5-O5)</f>
        <v>0</v>
      </c>
      <c r="Q5" s="31">
        <f t="shared" ref="Q5" si="3">AVERAGE(N5:O5)</f>
        <v>0</v>
      </c>
      <c r="R5" s="38">
        <f t="shared" ref="R5" si="4">L5-Q5</f>
        <v>0</v>
      </c>
    </row>
    <row r="6" spans="1:18" ht="37.049999999999997" customHeight="1" x14ac:dyDescent="0.3">
      <c r="A6" s="32" t="s">
        <v>80</v>
      </c>
      <c r="B6" s="32"/>
      <c r="C6" s="32"/>
      <c r="D6" s="32"/>
      <c r="E6" s="32"/>
      <c r="F6" s="32"/>
      <c r="G6" s="36"/>
      <c r="H6" s="36"/>
      <c r="I6" s="36"/>
      <c r="J6" s="36"/>
      <c r="K6" s="36"/>
      <c r="L6" s="36"/>
      <c r="M6" s="36"/>
      <c r="N6" s="36"/>
      <c r="O6" s="36"/>
      <c r="P6" s="31"/>
      <c r="Q6" s="31"/>
      <c r="R6" s="36"/>
    </row>
    <row r="7" spans="1:18" ht="26.25" customHeight="1" x14ac:dyDescent="0.3">
      <c r="A7" s="36"/>
      <c r="B7" s="36"/>
      <c r="C7" s="54" t="s">
        <v>9</v>
      </c>
      <c r="D7" s="54"/>
      <c r="E7" s="54"/>
      <c r="F7" s="36"/>
      <c r="G7" s="32"/>
      <c r="H7" s="32"/>
      <c r="I7" s="32"/>
      <c r="J7" s="32"/>
      <c r="K7" s="32"/>
      <c r="L7" s="32"/>
      <c r="M7" s="32"/>
      <c r="N7" s="32"/>
      <c r="O7" s="32"/>
      <c r="P7" s="31"/>
      <c r="Q7" s="31"/>
      <c r="R7" s="36"/>
    </row>
    <row r="8" spans="1:18" ht="37.049999999999997" customHeight="1" x14ac:dyDescent="0.3">
      <c r="A8" s="49" t="s">
        <v>107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</row>
    <row r="9" spans="1:18" ht="12.75" customHeight="1" x14ac:dyDescent="0.3"/>
    <row r="10" spans="1:18" ht="37.049999999999997" customHeight="1" x14ac:dyDescent="0.3"/>
    <row r="11" spans="1:18" ht="37.049999999999997" customHeight="1" x14ac:dyDescent="0.3"/>
    <row r="12" spans="1:18" ht="16.2" customHeight="1" x14ac:dyDescent="0.3"/>
  </sheetData>
  <mergeCells count="5">
    <mergeCell ref="A8:R8"/>
    <mergeCell ref="A1:M2"/>
    <mergeCell ref="N2:P2"/>
    <mergeCell ref="Q2:R2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Normal="100" workbookViewId="0">
      <selection activeCell="N1" sqref="N1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2" t="s">
        <v>303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8" ht="24.6" customHeigh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2" t="s">
        <v>76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77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111</v>
      </c>
      <c r="C4" s="48" t="s">
        <v>43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112</v>
      </c>
      <c r="C5" s="48" t="s">
        <v>34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.049999999999997" customHeight="1" x14ac:dyDescent="0.3">
      <c r="A6" s="2">
        <v>3</v>
      </c>
      <c r="B6" s="48" t="s">
        <v>110</v>
      </c>
      <c r="C6" s="48" t="s">
        <v>28</v>
      </c>
      <c r="D6" s="2"/>
      <c r="E6" s="2"/>
      <c r="F6" s="2"/>
      <c r="G6" s="2"/>
      <c r="H6" s="2"/>
      <c r="I6" s="2">
        <f t="shared" ref="I6" si="5">SUM(D6:H6)</f>
        <v>0</v>
      </c>
      <c r="J6" s="2">
        <f t="shared" ref="J6" si="6">SUM(P6/3)</f>
        <v>0</v>
      </c>
      <c r="K6" s="2"/>
      <c r="L6" s="2">
        <f t="shared" ref="L6" si="7">SUM(J6:K6)</f>
        <v>0</v>
      </c>
      <c r="M6" s="2">
        <f>RANK(L6,$L$4:$L$5)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" si="8">AVERAGE(N6:O6)</f>
        <v>0</v>
      </c>
      <c r="R6" s="9">
        <f t="shared" ref="R6" si="9">L6-Q6</f>
        <v>0</v>
      </c>
    </row>
    <row r="7" spans="1:18" ht="37.049999999999997" customHeight="1" x14ac:dyDescent="0.3">
      <c r="A7" s="56" t="s">
        <v>74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7"/>
      <c r="O7" s="57"/>
    </row>
    <row r="8" spans="1:18" ht="37.049999999999997" customHeight="1" x14ac:dyDescent="0.3">
      <c r="A8" s="4"/>
      <c r="B8" s="4"/>
      <c r="C8" s="54" t="s">
        <v>9</v>
      </c>
      <c r="D8" s="54"/>
      <c r="E8" s="5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7.049999999999997" customHeight="1" x14ac:dyDescent="0.3">
      <c r="A9" s="49" t="s">
        <v>97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ht="51" customHeight="1" x14ac:dyDescent="0.3"/>
  </sheetData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283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2" t="s">
        <v>79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118</v>
      </c>
      <c r="K3" s="6" t="s">
        <v>13</v>
      </c>
      <c r="L3" s="5" t="s">
        <v>15</v>
      </c>
      <c r="M3" s="2" t="s">
        <v>0</v>
      </c>
      <c r="N3" s="41" t="s">
        <v>16</v>
      </c>
      <c r="O3" s="41" t="s">
        <v>17</v>
      </c>
      <c r="P3" s="14" t="s">
        <v>14</v>
      </c>
      <c r="Q3" s="29" t="s">
        <v>18</v>
      </c>
      <c r="R3" s="42" t="s">
        <v>19</v>
      </c>
    </row>
    <row r="4" spans="1:18" ht="37.049999999999997" customHeight="1" x14ac:dyDescent="0.3">
      <c r="A4" s="2">
        <v>1</v>
      </c>
      <c r="B4" s="48" t="s">
        <v>114</v>
      </c>
      <c r="C4" s="48" t="s">
        <v>115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21">
        <f t="shared" ref="N4:N9" si="1">MAX(D4:H4)</f>
        <v>0</v>
      </c>
      <c r="O4" s="21">
        <f t="shared" ref="O4:O9" si="2">MIN(D4:H4)</f>
        <v>0</v>
      </c>
      <c r="P4" s="30">
        <f t="shared" ref="P4:P9" si="3">SUM(I4-N4-O4)</f>
        <v>0</v>
      </c>
      <c r="Q4" s="30">
        <f>AVERAGE(N4:O4)</f>
        <v>0</v>
      </c>
      <c r="R4" s="39">
        <f>L4-Q4</f>
        <v>0</v>
      </c>
    </row>
    <row r="5" spans="1:18" ht="37.049999999999997" customHeight="1" x14ac:dyDescent="0.3">
      <c r="A5" s="2">
        <v>2</v>
      </c>
      <c r="B5" s="48" t="s">
        <v>51</v>
      </c>
      <c r="C5" s="48" t="s">
        <v>60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21">
        <f t="shared" si="1"/>
        <v>0</v>
      </c>
      <c r="O5" s="21">
        <f t="shared" si="2"/>
        <v>0</v>
      </c>
      <c r="P5" s="30">
        <f t="shared" si="3"/>
        <v>0</v>
      </c>
      <c r="Q5" s="30">
        <f t="shared" ref="Q5" si="7">AVERAGE(N5:O5)</f>
        <v>0</v>
      </c>
      <c r="R5" s="40">
        <f t="shared" ref="R5" si="8">L5-Q5</f>
        <v>0</v>
      </c>
    </row>
    <row r="6" spans="1:18" ht="37.049999999999997" customHeight="1" x14ac:dyDescent="0.3">
      <c r="A6" s="2">
        <v>3</v>
      </c>
      <c r="B6" s="48" t="s">
        <v>116</v>
      </c>
      <c r="C6" s="48" t="s">
        <v>10</v>
      </c>
      <c r="D6" s="2"/>
      <c r="E6" s="2"/>
      <c r="F6" s="2"/>
      <c r="G6" s="2"/>
      <c r="H6" s="2"/>
      <c r="I6" s="2">
        <f t="shared" ref="I6:I8" si="9">SUM(D6:H6)</f>
        <v>0</v>
      </c>
      <c r="J6" s="2">
        <f t="shared" ref="J6:J8" si="10">SUM(P6/3)</f>
        <v>0</v>
      </c>
      <c r="K6" s="2"/>
      <c r="L6" s="2">
        <f t="shared" ref="L6:L8" si="11">SUM(J6:K6)</f>
        <v>0</v>
      </c>
      <c r="M6" s="2">
        <f t="shared" si="0"/>
        <v>1</v>
      </c>
      <c r="N6" s="21">
        <f t="shared" si="1"/>
        <v>0</v>
      </c>
      <c r="O6" s="21">
        <f t="shared" si="2"/>
        <v>0</v>
      </c>
      <c r="P6" s="30">
        <f t="shared" si="3"/>
        <v>0</v>
      </c>
      <c r="Q6" s="30">
        <f t="shared" ref="Q6:Q8" si="12">AVERAGE(N6:O6)</f>
        <v>0</v>
      </c>
      <c r="R6" s="40">
        <f t="shared" ref="R6:R8" si="13">L6-Q6</f>
        <v>0</v>
      </c>
    </row>
    <row r="7" spans="1:18" ht="37.049999999999997" customHeight="1" x14ac:dyDescent="0.3">
      <c r="A7" s="2">
        <v>4</v>
      </c>
      <c r="B7" s="48" t="s">
        <v>50</v>
      </c>
      <c r="C7" s="48" t="s">
        <v>10</v>
      </c>
      <c r="D7" s="2"/>
      <c r="E7" s="2"/>
      <c r="F7" s="2"/>
      <c r="G7" s="2"/>
      <c r="H7" s="2"/>
      <c r="I7" s="2">
        <f t="shared" si="9"/>
        <v>0</v>
      </c>
      <c r="J7" s="2">
        <f t="shared" si="10"/>
        <v>0</v>
      </c>
      <c r="K7" s="2"/>
      <c r="L7" s="2">
        <f t="shared" si="11"/>
        <v>0</v>
      </c>
      <c r="M7" s="2">
        <f t="shared" si="0"/>
        <v>1</v>
      </c>
      <c r="N7" s="21">
        <f t="shared" si="1"/>
        <v>0</v>
      </c>
      <c r="O7" s="21">
        <f t="shared" si="2"/>
        <v>0</v>
      </c>
      <c r="P7" s="30">
        <f t="shared" si="3"/>
        <v>0</v>
      </c>
      <c r="Q7" s="30">
        <f t="shared" si="12"/>
        <v>0</v>
      </c>
      <c r="R7" s="40">
        <f t="shared" si="13"/>
        <v>0</v>
      </c>
    </row>
    <row r="8" spans="1:18" ht="40.5" customHeight="1" x14ac:dyDescent="0.3">
      <c r="A8" s="2">
        <v>5</v>
      </c>
      <c r="B8" s="48" t="s">
        <v>47</v>
      </c>
      <c r="C8" s="48" t="s">
        <v>60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0"/>
        <v>1</v>
      </c>
      <c r="N8" s="21">
        <f t="shared" si="1"/>
        <v>0</v>
      </c>
      <c r="O8" s="21">
        <f t="shared" si="2"/>
        <v>0</v>
      </c>
      <c r="P8" s="30">
        <f t="shared" si="3"/>
        <v>0</v>
      </c>
      <c r="Q8" s="30">
        <f t="shared" si="12"/>
        <v>0</v>
      </c>
      <c r="R8" s="40">
        <f t="shared" si="13"/>
        <v>0</v>
      </c>
    </row>
    <row r="9" spans="1:18" ht="35.25" customHeight="1" x14ac:dyDescent="0.3">
      <c r="A9" s="2">
        <v>6</v>
      </c>
      <c r="B9" s="48" t="s">
        <v>48</v>
      </c>
      <c r="C9" s="48" t="s">
        <v>117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0"/>
        <v>1</v>
      </c>
      <c r="N9" s="21">
        <f t="shared" si="1"/>
        <v>0</v>
      </c>
      <c r="O9" s="21">
        <f t="shared" si="2"/>
        <v>0</v>
      </c>
      <c r="P9" s="30">
        <f t="shared" si="3"/>
        <v>0</v>
      </c>
      <c r="Q9" s="30">
        <f t="shared" ref="Q9" si="17">AVERAGE(N9:O9)</f>
        <v>0</v>
      </c>
      <c r="R9" s="40">
        <f t="shared" ref="R9" si="18">L9-Q9</f>
        <v>0</v>
      </c>
    </row>
    <row r="10" spans="1:18" ht="33" customHeight="1" x14ac:dyDescent="0.3">
      <c r="A10" s="56" t="s">
        <v>98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</row>
    <row r="11" spans="1:18" ht="19.8" x14ac:dyDescent="0.3">
      <c r="A11" s="4"/>
      <c r="B11" s="4"/>
      <c r="C11" s="54" t="s">
        <v>9</v>
      </c>
      <c r="D11" s="54"/>
      <c r="E11" s="5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4.5" customHeight="1" x14ac:dyDescent="0.3">
      <c r="A12" s="49" t="s">
        <v>97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284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78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68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89</v>
      </c>
      <c r="C4" s="48" t="s">
        <v>10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0" si="3">RANK(L4,$L$4:$L$8)</f>
        <v>1</v>
      </c>
      <c r="N4" s="3">
        <f t="shared" ref="N4:N10" si="4">MAX(D4:H4)</f>
        <v>0</v>
      </c>
      <c r="O4" s="3">
        <f t="shared" ref="O4:O10" si="5">MIN(D4:H4)</f>
        <v>0</v>
      </c>
      <c r="P4" s="31">
        <f t="shared" ref="P4:P10" si="6">SUM(I4-N4-O4)</f>
        <v>0</v>
      </c>
      <c r="Q4" s="31">
        <f t="shared" ref="Q4:Q10" si="7">AVERAGE(N4:O4)</f>
        <v>0</v>
      </c>
      <c r="R4" s="9">
        <f t="shared" ref="R4:R10" si="8">L4-Q4</f>
        <v>0</v>
      </c>
    </row>
    <row r="5" spans="1:18" ht="37.049999999999997" customHeight="1" x14ac:dyDescent="0.3">
      <c r="A5" s="2">
        <v>2</v>
      </c>
      <c r="B5" s="48" t="s">
        <v>35</v>
      </c>
      <c r="C5" s="48" t="s">
        <v>25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3">
        <f t="shared" si="4"/>
        <v>0</v>
      </c>
      <c r="O5" s="3">
        <f t="shared" si="5"/>
        <v>0</v>
      </c>
      <c r="P5" s="31">
        <f t="shared" si="6"/>
        <v>0</v>
      </c>
      <c r="Q5" s="31">
        <f t="shared" si="7"/>
        <v>0</v>
      </c>
      <c r="R5" s="9">
        <f t="shared" si="8"/>
        <v>0</v>
      </c>
    </row>
    <row r="6" spans="1:18" ht="37.049999999999997" customHeight="1" x14ac:dyDescent="0.3">
      <c r="A6" s="2">
        <v>3</v>
      </c>
      <c r="B6" s="48" t="s">
        <v>122</v>
      </c>
      <c r="C6" s="48" t="s">
        <v>67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 t="shared" si="4"/>
        <v>0</v>
      </c>
      <c r="O6" s="3">
        <f t="shared" si="5"/>
        <v>0</v>
      </c>
      <c r="P6" s="31">
        <f t="shared" si="6"/>
        <v>0</v>
      </c>
      <c r="Q6" s="31">
        <f t="shared" si="7"/>
        <v>0</v>
      </c>
      <c r="R6" s="9">
        <f t="shared" si="8"/>
        <v>0</v>
      </c>
    </row>
    <row r="7" spans="1:18" ht="37.049999999999997" customHeight="1" x14ac:dyDescent="0.3">
      <c r="A7" s="2">
        <v>4</v>
      </c>
      <c r="B7" s="48" t="s">
        <v>126</v>
      </c>
      <c r="C7" s="48" t="s">
        <v>26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 t="shared" si="4"/>
        <v>0</v>
      </c>
      <c r="O7" s="3">
        <f t="shared" si="5"/>
        <v>0</v>
      </c>
      <c r="P7" s="31">
        <f t="shared" si="6"/>
        <v>0</v>
      </c>
      <c r="Q7" s="31">
        <f t="shared" si="7"/>
        <v>0</v>
      </c>
      <c r="R7" s="9">
        <f t="shared" si="8"/>
        <v>0</v>
      </c>
    </row>
    <row r="8" spans="1:18" ht="37.049999999999997" customHeight="1" x14ac:dyDescent="0.3">
      <c r="A8" s="2">
        <v>5</v>
      </c>
      <c r="B8" s="48" t="s">
        <v>125</v>
      </c>
      <c r="C8" s="48" t="s">
        <v>26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31">
        <f t="shared" si="6"/>
        <v>0</v>
      </c>
      <c r="Q8" s="31">
        <f t="shared" si="7"/>
        <v>0</v>
      </c>
      <c r="R8" s="9">
        <f t="shared" si="8"/>
        <v>0</v>
      </c>
    </row>
    <row r="9" spans="1:18" ht="37.049999999999997" customHeight="1" x14ac:dyDescent="0.3">
      <c r="A9" s="2">
        <v>6</v>
      </c>
      <c r="B9" s="48" t="s">
        <v>120</v>
      </c>
      <c r="C9" s="48" t="s">
        <v>121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31">
        <f t="shared" si="6"/>
        <v>0</v>
      </c>
      <c r="Q9" s="31">
        <f t="shared" si="7"/>
        <v>0</v>
      </c>
      <c r="R9" s="9">
        <f t="shared" si="8"/>
        <v>0</v>
      </c>
    </row>
    <row r="10" spans="1:18" ht="33" customHeight="1" x14ac:dyDescent="0.3">
      <c r="A10" s="2">
        <v>7</v>
      </c>
      <c r="B10" s="48" t="s">
        <v>123</v>
      </c>
      <c r="C10" s="48" t="s">
        <v>124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31">
        <f t="shared" si="6"/>
        <v>0</v>
      </c>
      <c r="Q10" s="31">
        <f t="shared" si="7"/>
        <v>0</v>
      </c>
      <c r="R10" s="9">
        <f t="shared" si="8"/>
        <v>0</v>
      </c>
    </row>
    <row r="11" spans="1:18" ht="36.75" customHeight="1" x14ac:dyDescent="0.3">
      <c r="A11" s="32" t="s">
        <v>119</v>
      </c>
      <c r="B11" s="32"/>
      <c r="C11" s="32"/>
      <c r="D11" s="32"/>
    </row>
    <row r="12" spans="1:18" ht="36.75" customHeight="1" x14ac:dyDescent="0.3">
      <c r="C12" s="54" t="s">
        <v>9</v>
      </c>
      <c r="D12" s="54"/>
      <c r="E12" s="54"/>
      <c r="F12" s="32"/>
      <c r="G12" s="32"/>
      <c r="H12" s="32"/>
      <c r="I12" s="32"/>
      <c r="J12" s="32"/>
      <c r="K12" s="32"/>
      <c r="L12" s="32"/>
      <c r="M12" s="32"/>
      <c r="N12" s="18"/>
      <c r="O12" s="18"/>
    </row>
    <row r="13" spans="1:18" ht="36.75" customHeight="1" x14ac:dyDescent="0.3">
      <c r="A13" s="49" t="s">
        <v>97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</row>
    <row r="14" spans="1:18" ht="36.75" customHeight="1" x14ac:dyDescent="0.3"/>
    <row r="15" spans="1:18" ht="36.75" customHeight="1" x14ac:dyDescent="0.3"/>
    <row r="16" spans="1:18" ht="32.25" customHeight="1" x14ac:dyDescent="0.3"/>
    <row r="18" ht="33.75" customHeight="1" x14ac:dyDescent="0.3"/>
  </sheetData>
  <sortState ref="A4:C8">
    <sortCondition ref="A3"/>
  </sortState>
  <mergeCells count="5">
    <mergeCell ref="A13:R13"/>
    <mergeCell ref="A1:M2"/>
    <mergeCell ref="N2:P2"/>
    <mergeCell ref="Q2:R2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zoomScaleNormal="100" workbookViewId="0">
      <selection activeCell="G18" sqref="G1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285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68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0" customHeight="1" x14ac:dyDescent="0.3">
      <c r="A4" s="2">
        <v>1</v>
      </c>
      <c r="B4" s="48" t="s">
        <v>127</v>
      </c>
      <c r="C4" s="48" t="s">
        <v>23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 t="shared" ref="N4:N12" si="1">MAX(D4:H4)</f>
        <v>0</v>
      </c>
      <c r="O4" s="3">
        <f t="shared" ref="O4:O12" si="2">MIN(D4:H4)</f>
        <v>0</v>
      </c>
      <c r="P4" s="7">
        <f t="shared" ref="P4:P12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48" t="s">
        <v>45</v>
      </c>
      <c r="C5" s="48" t="s">
        <v>36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0" customHeight="1" x14ac:dyDescent="0.3">
      <c r="A6" s="2">
        <v>3</v>
      </c>
      <c r="B6" s="48" t="s">
        <v>133</v>
      </c>
      <c r="C6" s="48" t="s">
        <v>28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48" t="s">
        <v>128</v>
      </c>
      <c r="C7" s="48" t="s">
        <v>32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0" customHeight="1" x14ac:dyDescent="0.3">
      <c r="A8" s="2">
        <v>5</v>
      </c>
      <c r="B8" s="48" t="s">
        <v>82</v>
      </c>
      <c r="C8" s="48" t="s">
        <v>39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0" customHeight="1" x14ac:dyDescent="0.3">
      <c r="A9" s="2">
        <v>6</v>
      </c>
      <c r="B9" s="48" t="s">
        <v>129</v>
      </c>
      <c r="C9" s="48" t="s">
        <v>28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3">
      <c r="A10" s="2">
        <v>7</v>
      </c>
      <c r="B10" s="48" t="s">
        <v>132</v>
      </c>
      <c r="C10" s="48" t="s">
        <v>28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30" customHeight="1" x14ac:dyDescent="0.3">
      <c r="A11" s="2">
        <v>8</v>
      </c>
      <c r="B11" s="48" t="s">
        <v>62</v>
      </c>
      <c r="C11" s="48" t="s">
        <v>43</v>
      </c>
      <c r="D11" s="2"/>
      <c r="E11" s="2"/>
      <c r="F11" s="2"/>
      <c r="G11" s="2"/>
      <c r="H11" s="2"/>
      <c r="I11" s="2">
        <f t="shared" ref="I11:I12" si="14">SUM(D11:H11)</f>
        <v>0</v>
      </c>
      <c r="J11" s="2">
        <f t="shared" ref="J11:J12" si="15">SUM(P11/3)</f>
        <v>0</v>
      </c>
      <c r="K11" s="2"/>
      <c r="L11" s="2">
        <f t="shared" ref="L11:L12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:Q12" si="17">AVERAGE(N11:O11)</f>
        <v>0</v>
      </c>
      <c r="R11" s="9">
        <f t="shared" ref="R11:R12" si="18">L11-Q11</f>
        <v>0</v>
      </c>
    </row>
    <row r="12" spans="1:18" ht="30" customHeight="1" x14ac:dyDescent="0.3">
      <c r="A12" s="2">
        <v>9</v>
      </c>
      <c r="B12" s="48" t="s">
        <v>130</v>
      </c>
      <c r="C12" s="48" t="s">
        <v>131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 t="shared" si="17"/>
        <v>0</v>
      </c>
      <c r="R12" s="9">
        <f t="shared" si="18"/>
        <v>0</v>
      </c>
    </row>
    <row r="13" spans="1:18" ht="30" customHeight="1" x14ac:dyDescent="0.3">
      <c r="A13" s="2">
        <v>10</v>
      </c>
      <c r="B13" s="48" t="s">
        <v>59</v>
      </c>
      <c r="C13" s="48" t="s">
        <v>36</v>
      </c>
      <c r="D13" s="2"/>
      <c r="E13" s="2"/>
      <c r="F13" s="2"/>
      <c r="G13" s="2"/>
      <c r="H13" s="2"/>
      <c r="I13" s="2">
        <f t="shared" ref="I13" si="19">SUM(D13:H13)</f>
        <v>0</v>
      </c>
      <c r="J13" s="2">
        <f t="shared" ref="J13" si="20">SUM(P13/3)</f>
        <v>0</v>
      </c>
      <c r="K13" s="2"/>
      <c r="L13" s="2">
        <f t="shared" ref="L13" si="21">SUM(J13:K13)</f>
        <v>0</v>
      </c>
      <c r="M13" s="2">
        <f t="shared" ref="M13" si="22">RANK(L13,$L$4:$L$12)</f>
        <v>1</v>
      </c>
      <c r="N13" s="3">
        <f t="shared" ref="N13" si="23">MAX(D13:H13)</f>
        <v>0</v>
      </c>
      <c r="O13" s="3">
        <f t="shared" ref="O13" si="24">MIN(D13:H13)</f>
        <v>0</v>
      </c>
      <c r="P13" s="7">
        <f t="shared" ref="P13" si="25">SUM(I13-N13-O13)</f>
        <v>0</v>
      </c>
      <c r="Q13" s="7">
        <f t="shared" ref="Q13" si="26">AVERAGE(N13:O13)</f>
        <v>0</v>
      </c>
      <c r="R13" s="9">
        <f t="shared" ref="R13" si="27">L13-Q13</f>
        <v>0</v>
      </c>
    </row>
    <row r="14" spans="1:18" ht="19.8" x14ac:dyDescent="0.3">
      <c r="A14" s="56" t="s">
        <v>134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7"/>
      <c r="O14" s="57"/>
    </row>
    <row r="15" spans="1:18" ht="33" customHeight="1" x14ac:dyDescent="0.3">
      <c r="A15" s="4"/>
      <c r="B15" s="4"/>
      <c r="C15" s="54" t="s">
        <v>9</v>
      </c>
      <c r="D15" s="54"/>
      <c r="E15" s="5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3" customHeight="1" x14ac:dyDescent="0.3">
      <c r="A16" s="49" t="s">
        <v>97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</row>
  </sheetData>
  <sortState ref="A4:C12">
    <sortCondition ref="A3"/>
  </sortState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10" zoomScaleNormal="100" workbookViewId="0">
      <selection activeCell="B9" sqref="B9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286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36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24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6" customHeight="1" x14ac:dyDescent="0.3">
      <c r="A4" s="2">
        <v>1</v>
      </c>
      <c r="B4" s="48" t="s">
        <v>138</v>
      </c>
      <c r="C4" s="48" t="s">
        <v>139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RANK(L4,$L$4:$L$5)</f>
        <v>1</v>
      </c>
      <c r="N4" s="3">
        <f t="shared" ref="N4:N12" si="1">MAX(D4:H4)</f>
        <v>0</v>
      </c>
      <c r="O4" s="3">
        <f t="shared" ref="O4:O12" si="2">MIN(D4:H4)</f>
        <v>0</v>
      </c>
      <c r="P4" s="7">
        <f t="shared" ref="P4:P12" si="3"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3">
      <c r="A5" s="2">
        <v>2</v>
      </c>
      <c r="B5" s="48" t="s">
        <v>142</v>
      </c>
      <c r="C5" s="48" t="s">
        <v>28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6" customHeight="1" x14ac:dyDescent="0.3">
      <c r="A6" s="2">
        <v>3</v>
      </c>
      <c r="B6" s="48" t="s">
        <v>91</v>
      </c>
      <c r="C6" s="48" t="s">
        <v>32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6" customHeight="1" x14ac:dyDescent="0.3">
      <c r="A7" s="2">
        <v>4</v>
      </c>
      <c r="B7" s="48" t="s">
        <v>136</v>
      </c>
      <c r="C7" s="48" t="s">
        <v>137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6" customHeight="1" x14ac:dyDescent="0.3">
      <c r="A8" s="2">
        <v>5</v>
      </c>
      <c r="B8" s="48" t="s">
        <v>288</v>
      </c>
      <c r="C8" s="48" t="s">
        <v>32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" customHeight="1" x14ac:dyDescent="0.3">
      <c r="A9" s="2">
        <v>6</v>
      </c>
      <c r="B9" s="63" t="s">
        <v>304</v>
      </c>
      <c r="C9" s="48" t="s">
        <v>43</v>
      </c>
      <c r="D9" s="2"/>
      <c r="E9" s="2"/>
      <c r="F9" s="2"/>
      <c r="G9" s="2"/>
      <c r="H9" s="2"/>
      <c r="I9" s="2">
        <f>SUM(D9:H9)</f>
        <v>0</v>
      </c>
      <c r="J9" s="2">
        <f>SUM(P9/3)</f>
        <v>0</v>
      </c>
      <c r="K9" s="2"/>
      <c r="L9" s="2">
        <f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>AVERAGE(N9:O9)</f>
        <v>0</v>
      </c>
      <c r="R9" s="10">
        <f>L9-Q9</f>
        <v>0</v>
      </c>
    </row>
    <row r="10" spans="1:18" ht="36" customHeight="1" x14ac:dyDescent="0.3">
      <c r="A10" s="2">
        <v>7</v>
      </c>
      <c r="B10" s="48" t="s">
        <v>141</v>
      </c>
      <c r="C10" s="48" t="s">
        <v>43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36" customHeight="1" x14ac:dyDescent="0.3">
      <c r="A11" s="2">
        <v>8</v>
      </c>
      <c r="B11" s="48" t="s">
        <v>135</v>
      </c>
      <c r="C11" s="48" t="s">
        <v>23</v>
      </c>
      <c r="D11" s="2"/>
      <c r="E11" s="2"/>
      <c r="F11" s="2"/>
      <c r="G11" s="2"/>
      <c r="H11" s="2"/>
      <c r="I11" s="2">
        <f>SUM(D11:H11)</f>
        <v>0</v>
      </c>
      <c r="J11" s="2">
        <f>SUM(P11/3)</f>
        <v>0</v>
      </c>
      <c r="K11" s="2"/>
      <c r="L11" s="2">
        <f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>AVERAGE(N11:O11)</f>
        <v>0</v>
      </c>
      <c r="R11" s="10">
        <f>L11-Q11</f>
        <v>0</v>
      </c>
    </row>
    <row r="12" spans="1:18" ht="36" customHeight="1" x14ac:dyDescent="0.3">
      <c r="A12" s="2">
        <v>9</v>
      </c>
      <c r="B12" s="48" t="s">
        <v>93</v>
      </c>
      <c r="C12" s="48" t="s">
        <v>39</v>
      </c>
      <c r="D12" s="2"/>
      <c r="E12" s="2"/>
      <c r="F12" s="2"/>
      <c r="G12" s="2"/>
      <c r="H12" s="2"/>
      <c r="I12" s="2">
        <f t="shared" ref="I12" si="14">SUM(D12:H12)</f>
        <v>0</v>
      </c>
      <c r="J12" s="2">
        <f t="shared" ref="J12" si="15">SUM(P12/3)</f>
        <v>0</v>
      </c>
      <c r="K12" s="2"/>
      <c r="L12" s="2">
        <f t="shared" ref="L12" si="16">SUM(J12:K12)</f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 t="shared" ref="Q12" si="17">AVERAGE(N12:O12)</f>
        <v>0</v>
      </c>
      <c r="R12" s="9">
        <f t="shared" ref="R12" si="18">L12-Q12</f>
        <v>0</v>
      </c>
    </row>
    <row r="13" spans="1:18" ht="36" customHeight="1" x14ac:dyDescent="0.3">
      <c r="A13" s="56" t="s">
        <v>287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7"/>
      <c r="O13" s="57"/>
      <c r="R13" s="10"/>
    </row>
    <row r="14" spans="1:18" ht="30" customHeight="1" x14ac:dyDescent="0.3">
      <c r="C14" s="54" t="s">
        <v>9</v>
      </c>
      <c r="D14" s="54"/>
      <c r="E14" s="54"/>
    </row>
    <row r="15" spans="1:18" ht="41.25" customHeight="1" x14ac:dyDescent="0.3">
      <c r="A15" s="49" t="s">
        <v>97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</sheetData>
  <sortState ref="A4:C5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20" ht="27.6" customHeight="1" x14ac:dyDescent="0.3">
      <c r="A1" s="50" t="s">
        <v>143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20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24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20" ht="37.049999999999997" customHeight="1" x14ac:dyDescent="0.3">
      <c r="A4" s="2">
        <v>1</v>
      </c>
      <c r="B4" s="48" t="s">
        <v>145</v>
      </c>
      <c r="C4" s="48" t="s">
        <v>146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20" ht="37.049999999999997" customHeight="1" x14ac:dyDescent="0.3">
      <c r="A5" s="2">
        <v>2</v>
      </c>
      <c r="B5" s="48" t="s">
        <v>55</v>
      </c>
      <c r="C5" s="48" t="s">
        <v>27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20" ht="37.049999999999997" customHeight="1" x14ac:dyDescent="0.3">
      <c r="A6" s="22">
        <v>3</v>
      </c>
      <c r="B6" s="48" t="s">
        <v>144</v>
      </c>
      <c r="C6" s="48" t="s">
        <v>27</v>
      </c>
      <c r="D6" s="2"/>
      <c r="E6" s="2"/>
      <c r="F6" s="2"/>
      <c r="G6" s="2"/>
      <c r="H6" s="2"/>
      <c r="I6" s="22">
        <f t="shared" si="3"/>
        <v>0</v>
      </c>
      <c r="J6" s="22">
        <f t="shared" si="4"/>
        <v>0</v>
      </c>
      <c r="K6" s="22"/>
      <c r="L6" s="22">
        <f t="shared" si="5"/>
        <v>0</v>
      </c>
      <c r="M6" s="22">
        <f>RANK(L6,$L$4:$L$6)</f>
        <v>1</v>
      </c>
      <c r="N6" s="27">
        <f t="shared" si="0"/>
        <v>0</v>
      </c>
      <c r="O6" s="21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  <c r="S6" s="26"/>
      <c r="T6" s="26"/>
    </row>
    <row r="7" spans="1:20" s="23" customFormat="1" ht="37.049999999999997" customHeight="1" x14ac:dyDescent="0.3">
      <c r="A7" s="58" t="s">
        <v>83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7"/>
      <c r="O7" s="57"/>
      <c r="P7" s="7"/>
      <c r="Q7" s="7"/>
      <c r="R7" s="1"/>
      <c r="S7" s="26"/>
      <c r="T7" s="26"/>
    </row>
    <row r="8" spans="1:20" s="26" customFormat="1" ht="32.25" customHeight="1" x14ac:dyDescent="0.3">
      <c r="A8" s="4"/>
      <c r="B8" s="4"/>
      <c r="C8" s="54" t="s">
        <v>9</v>
      </c>
      <c r="D8" s="54"/>
      <c r="E8" s="54"/>
      <c r="F8" s="4"/>
      <c r="G8" s="4"/>
      <c r="H8" s="4"/>
      <c r="I8" s="4"/>
      <c r="J8" s="4"/>
      <c r="K8" s="4"/>
      <c r="L8" s="4"/>
      <c r="M8" s="4"/>
      <c r="N8" s="4"/>
      <c r="O8" s="4"/>
      <c r="P8" s="7"/>
      <c r="Q8" s="7"/>
      <c r="R8" s="1"/>
    </row>
    <row r="9" spans="1:20" s="26" customFormat="1" ht="37.049999999999997" customHeight="1" x14ac:dyDescent="0.3">
      <c r="A9" s="49" t="s">
        <v>97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20" s="26" customFormat="1" ht="17.25" customHeight="1" x14ac:dyDescent="0.3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20" ht="36.75" customHeight="1" x14ac:dyDescent="0.3"/>
    <row r="12" spans="1:20" ht="37.049999999999997" customHeight="1" x14ac:dyDescent="0.3"/>
    <row r="13" spans="1:20" ht="16.2" customHeight="1" x14ac:dyDescent="0.3"/>
  </sheetData>
  <sortState ref="A4:C6">
    <sortCondition ref="A3"/>
  </sortState>
  <mergeCells count="6">
    <mergeCell ref="A9:R10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="110" zoomScaleNormal="110" workbookViewId="0">
      <selection activeCell="B7" sqref="B7:C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147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76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77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31</v>
      </c>
      <c r="C4" s="48" t="s">
        <v>146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30</v>
      </c>
      <c r="C5" s="48" t="s">
        <v>12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.049999999999997" customHeight="1" x14ac:dyDescent="0.3">
      <c r="A6" s="2">
        <v>3</v>
      </c>
      <c r="B6" s="48" t="s">
        <v>11</v>
      </c>
      <c r="C6" s="48" t="s">
        <v>27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10">
        <f>L6-Q6</f>
        <v>0</v>
      </c>
    </row>
    <row r="7" spans="1:18" ht="37.049999999999997" customHeight="1" x14ac:dyDescent="0.3">
      <c r="A7" s="2">
        <v>4</v>
      </c>
      <c r="B7" s="48" t="s">
        <v>148</v>
      </c>
      <c r="C7" s="48" t="s">
        <v>27</v>
      </c>
      <c r="D7" s="2"/>
      <c r="E7" s="2"/>
      <c r="F7" s="2"/>
      <c r="G7" s="2"/>
      <c r="H7" s="2"/>
      <c r="I7" s="2">
        <f t="shared" ref="I7" si="5">SUM(D7:H7)</f>
        <v>0</v>
      </c>
      <c r="J7" s="2">
        <f t="shared" ref="J7" si="6">SUM(P7/3)</f>
        <v>0</v>
      </c>
      <c r="K7" s="2"/>
      <c r="L7" s="2">
        <f t="shared" ref="L7" si="7">SUM(J7:K7)</f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ref="Q7" si="8">AVERAGE(N7:O7)</f>
        <v>0</v>
      </c>
      <c r="R7" s="9">
        <f t="shared" ref="R7" si="9">L7-Q7</f>
        <v>0</v>
      </c>
    </row>
    <row r="8" spans="1:18" ht="36.75" customHeight="1" x14ac:dyDescent="0.3">
      <c r="A8" s="32" t="s">
        <v>149</v>
      </c>
      <c r="B8" s="18"/>
      <c r="C8" s="26"/>
      <c r="D8" s="18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4"/>
      <c r="Q8" s="24"/>
      <c r="R8" s="28"/>
    </row>
    <row r="9" spans="1:18" s="26" customFormat="1" ht="36.75" customHeight="1" x14ac:dyDescent="0.3">
      <c r="C9" s="54" t="s">
        <v>9</v>
      </c>
      <c r="D9" s="54"/>
      <c r="E9" s="54"/>
      <c r="F9" s="18"/>
      <c r="G9" s="18"/>
      <c r="H9" s="18"/>
      <c r="I9" s="18"/>
      <c r="J9" s="18"/>
      <c r="K9" s="18"/>
      <c r="L9" s="18"/>
      <c r="M9" s="18"/>
      <c r="N9" s="20"/>
      <c r="O9" s="20"/>
      <c r="P9" s="7"/>
      <c r="Q9" s="7"/>
      <c r="R9" s="1"/>
    </row>
    <row r="10" spans="1:18" ht="42.75" customHeight="1" x14ac:dyDescent="0.3">
      <c r="A10" s="49" t="s">
        <v>97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ht="32.25" customHeight="1" x14ac:dyDescent="0.3"/>
  </sheetData>
  <sortState ref="A4:C8">
    <sortCondition ref="A3"/>
  </sortState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workbookViewId="0">
      <selection sqref="A1:R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150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154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0" customHeight="1" x14ac:dyDescent="0.3">
      <c r="A4" s="2">
        <v>1</v>
      </c>
      <c r="B4" s="48" t="s">
        <v>151</v>
      </c>
      <c r="C4" s="48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RANK(L4,$L$4:$L$12)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48" t="s">
        <v>290</v>
      </c>
      <c r="C5" s="48" t="s">
        <v>25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>RANK(L5,$L$4:$L$12)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3">AVERAGE(N5:O5)</f>
        <v>0</v>
      </c>
      <c r="R5" s="9">
        <f t="shared" ref="R5:R8" si="4">L5-Q5</f>
        <v>0</v>
      </c>
    </row>
    <row r="6" spans="1:18" ht="30" customHeight="1" x14ac:dyDescent="0.3">
      <c r="A6" s="2">
        <v>3</v>
      </c>
      <c r="B6" s="48" t="s">
        <v>54</v>
      </c>
      <c r="C6" s="48" t="s">
        <v>12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RANK(L6,$L$4:$L$12)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0" customHeight="1" x14ac:dyDescent="0.3">
      <c r="A7" s="2">
        <v>4</v>
      </c>
      <c r="B7" s="48" t="s">
        <v>153</v>
      </c>
      <c r="C7" s="48" t="s">
        <v>10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RANK(L7,$L$4:$L$12)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0" customHeight="1" x14ac:dyDescent="0.3">
      <c r="A8" s="2">
        <v>5</v>
      </c>
      <c r="B8" s="48" t="s">
        <v>152</v>
      </c>
      <c r="C8" s="48" t="s">
        <v>10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RANK(L8,$L$4:$L$12)</f>
        <v>1</v>
      </c>
      <c r="N8" s="3">
        <f t="shared" ref="N8" si="5">MAX(D8:H8)</f>
        <v>0</v>
      </c>
      <c r="O8" s="3">
        <f t="shared" ref="O8" si="6">MIN(D8:H8)</f>
        <v>0</v>
      </c>
      <c r="P8" s="7">
        <f t="shared" ref="P8" si="7">SUM(I8-N8-O8)</f>
        <v>0</v>
      </c>
      <c r="Q8" s="7">
        <f t="shared" si="3"/>
        <v>0</v>
      </c>
      <c r="R8" s="10">
        <f t="shared" si="4"/>
        <v>0</v>
      </c>
    </row>
    <row r="9" spans="1:18" ht="30" customHeight="1" x14ac:dyDescent="0.3">
      <c r="A9" s="32" t="s">
        <v>289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20"/>
      <c r="O9" s="20"/>
    </row>
    <row r="10" spans="1:18" ht="30" customHeight="1" x14ac:dyDescent="0.3">
      <c r="A10" s="4"/>
      <c r="B10" s="4"/>
      <c r="C10" s="17" t="s">
        <v>9</v>
      </c>
      <c r="D10" s="17"/>
      <c r="E10" s="17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0" customHeight="1" x14ac:dyDescent="0.3">
      <c r="A11" s="49" t="s">
        <v>97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</row>
    <row r="12" spans="1:18" ht="30" customHeight="1" x14ac:dyDescent="0.3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  <row r="13" spans="1:18" ht="30" customHeight="1" x14ac:dyDescent="0.3"/>
    <row r="14" spans="1:18" ht="30" customHeight="1" x14ac:dyDescent="0.3"/>
    <row r="15" spans="1:18" ht="37.5" customHeight="1" x14ac:dyDescent="0.3"/>
    <row r="16" spans="1:18" ht="12.75" customHeight="1" x14ac:dyDescent="0.3"/>
    <row r="17" ht="16.2" customHeight="1" x14ac:dyDescent="0.3"/>
  </sheetData>
  <sortState ref="A4:C12">
    <sortCondition ref="A3"/>
  </sortState>
  <mergeCells count="4">
    <mergeCell ref="A11:R12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="110" zoomScaleNormal="110" workbookViewId="0">
      <selection activeCell="I7" sqref="I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155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24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25.95" customHeight="1" x14ac:dyDescent="0.3">
      <c r="A4" s="2">
        <v>1</v>
      </c>
      <c r="B4" s="48" t="s">
        <v>85</v>
      </c>
      <c r="C4" s="48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.95" customHeight="1" x14ac:dyDescent="0.3">
      <c r="A5" s="2">
        <v>2</v>
      </c>
      <c r="B5" s="48" t="s">
        <v>291</v>
      </c>
      <c r="C5" s="48" t="s">
        <v>157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25.95" customHeight="1" x14ac:dyDescent="0.3">
      <c r="A6" s="2">
        <v>3</v>
      </c>
      <c r="B6" s="48" t="s">
        <v>156</v>
      </c>
      <c r="C6" s="48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25.95" customHeight="1" x14ac:dyDescent="0.3">
      <c r="A7" s="32" t="s">
        <v>158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3"/>
      <c r="O7" s="33"/>
    </row>
    <row r="8" spans="1:18" ht="25.95" customHeight="1" x14ac:dyDescent="0.3">
      <c r="A8" s="4"/>
      <c r="B8" s="4"/>
      <c r="C8" s="54" t="s">
        <v>9</v>
      </c>
      <c r="D8" s="54"/>
      <c r="E8" s="5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25.95" customHeight="1" x14ac:dyDescent="0.3">
      <c r="A9" s="49" t="s">
        <v>97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ht="25.95" customHeight="1" x14ac:dyDescent="0.3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ht="25.95" customHeight="1" x14ac:dyDescent="0.3"/>
    <row r="12" spans="1:18" ht="25.95" customHeight="1" x14ac:dyDescent="0.3"/>
    <row r="13" spans="1:18" ht="25.95" customHeight="1" x14ac:dyDescent="0.3"/>
    <row r="14" spans="1:18" ht="25.95" customHeight="1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3"/>
      <c r="O14" s="3"/>
      <c r="R14" s="9"/>
    </row>
    <row r="15" spans="1:18" ht="25.95" customHeight="1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3"/>
      <c r="O15" s="3"/>
      <c r="R15" s="9"/>
    </row>
    <row r="16" spans="1:18" ht="25.95" customHeight="1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"/>
      <c r="O16" s="3"/>
      <c r="R16" s="9"/>
    </row>
    <row r="17" ht="37.5" customHeight="1" x14ac:dyDescent="0.3"/>
    <row r="18" ht="37.049999999999997" customHeight="1" x14ac:dyDescent="0.3"/>
    <row r="19" ht="16.2" customHeight="1" x14ac:dyDescent="0.3"/>
  </sheetData>
  <sortState ref="A4:C9">
    <sortCondition ref="A3"/>
  </sortState>
  <mergeCells count="5">
    <mergeCell ref="A9:R10"/>
    <mergeCell ref="A1:M2"/>
    <mergeCell ref="N2:P2"/>
    <mergeCell ref="Q2:R2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zoomScale="90" zoomScaleNormal="90" workbookViewId="0">
      <selection activeCell="B6" sqref="B6:C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9" ht="27.6" customHeight="1" x14ac:dyDescent="0.3">
      <c r="A1" s="50" t="s">
        <v>159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9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9" ht="45" customHeight="1" x14ac:dyDescent="0.3">
      <c r="A3" s="2" t="s">
        <v>165</v>
      </c>
      <c r="B3" s="2" t="s">
        <v>166</v>
      </c>
      <c r="C3" s="2" t="s">
        <v>167</v>
      </c>
      <c r="D3" s="2" t="s">
        <v>162</v>
      </c>
      <c r="E3" s="2" t="s">
        <v>168</v>
      </c>
      <c r="F3" s="2" t="s">
        <v>169</v>
      </c>
      <c r="G3" s="2" t="s">
        <v>170</v>
      </c>
      <c r="H3" s="2" t="s">
        <v>163</v>
      </c>
      <c r="I3" s="11" t="s">
        <v>171</v>
      </c>
      <c r="J3" s="6" t="s">
        <v>172</v>
      </c>
      <c r="K3" s="6" t="s">
        <v>164</v>
      </c>
      <c r="L3" s="5" t="s">
        <v>173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9" ht="37.049999999999997" customHeight="1" x14ac:dyDescent="0.3">
      <c r="A4" s="2">
        <v>1</v>
      </c>
      <c r="B4" s="48" t="s">
        <v>61</v>
      </c>
      <c r="C4" s="48" t="s">
        <v>28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7" si="0">RANK(L4,$L$4:$L$12)</f>
        <v>1</v>
      </c>
      <c r="N4" s="3">
        <f t="shared" ref="N4:N7" si="1">MAX(D4:H4)</f>
        <v>0</v>
      </c>
      <c r="O4" s="3">
        <f t="shared" ref="O4:O7" si="2">MIN(D4:H4)</f>
        <v>0</v>
      </c>
      <c r="P4" s="7">
        <f t="shared" ref="P4:P7" si="3">SUM(I4-N4-O4)</f>
        <v>0</v>
      </c>
      <c r="Q4" s="7">
        <f>AVERAGE(N4:O4)</f>
        <v>0</v>
      </c>
      <c r="R4" s="10">
        <f>L4-Q4</f>
        <v>0</v>
      </c>
    </row>
    <row r="5" spans="1:19" ht="37.049999999999997" customHeight="1" x14ac:dyDescent="0.3">
      <c r="A5" s="2">
        <v>2</v>
      </c>
      <c r="B5" s="48" t="s">
        <v>160</v>
      </c>
      <c r="C5" s="48" t="s">
        <v>66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9" ht="37.049999999999997" customHeight="1" x14ac:dyDescent="0.3">
      <c r="A6" s="2">
        <v>3</v>
      </c>
      <c r="B6" s="48" t="s">
        <v>129</v>
      </c>
      <c r="C6" s="48" t="s">
        <v>28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9" ht="37.049999999999997" customHeight="1" x14ac:dyDescent="0.3">
      <c r="A7" s="2">
        <v>4</v>
      </c>
      <c r="B7" s="48" t="s">
        <v>161</v>
      </c>
      <c r="C7" s="48" t="s">
        <v>28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9" ht="37.049999999999997" customHeight="1" x14ac:dyDescent="0.3">
      <c r="A8" s="21"/>
      <c r="B8" s="56" t="s">
        <v>174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7"/>
      <c r="P8" s="57"/>
      <c r="Q8" s="24"/>
      <c r="R8" s="24"/>
      <c r="S8" s="26"/>
    </row>
    <row r="9" spans="1:19" ht="37.049999999999997" customHeight="1" x14ac:dyDescent="0.3">
      <c r="A9" s="21"/>
      <c r="B9" s="43"/>
      <c r="C9" s="43"/>
      <c r="D9" s="54" t="s">
        <v>9</v>
      </c>
      <c r="E9" s="54"/>
      <c r="F9" s="54"/>
      <c r="G9" s="43"/>
      <c r="H9" s="43"/>
      <c r="I9" s="43"/>
      <c r="J9" s="43"/>
      <c r="K9" s="43"/>
      <c r="L9" s="43"/>
      <c r="M9" s="43"/>
      <c r="N9" s="43"/>
      <c r="O9" s="43"/>
      <c r="P9" s="43"/>
      <c r="Q9" s="24"/>
      <c r="R9" s="24"/>
      <c r="S9" s="26"/>
    </row>
    <row r="10" spans="1:19" ht="36.75" customHeight="1" x14ac:dyDescent="0.3">
      <c r="A10" s="21"/>
      <c r="B10" s="59" t="s">
        <v>97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</row>
    <row r="11" spans="1:19" ht="36.75" customHeight="1" x14ac:dyDescent="0.3">
      <c r="A11" s="21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</row>
    <row r="12" spans="1:19" ht="36.75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4"/>
      <c r="Q12" s="24"/>
      <c r="R12" s="25"/>
      <c r="S12" s="26"/>
    </row>
    <row r="13" spans="1:19" ht="36.75" customHeight="1" x14ac:dyDescent="0.3"/>
  </sheetData>
  <sortState ref="A4:C12">
    <sortCondition ref="A3"/>
  </sortState>
  <mergeCells count="6">
    <mergeCell ref="B10:S11"/>
    <mergeCell ref="A1:M2"/>
    <mergeCell ref="N2:P2"/>
    <mergeCell ref="Q2:R2"/>
    <mergeCell ref="B8:P8"/>
    <mergeCell ref="D9:F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B6" sqref="B6:C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175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70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68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178</v>
      </c>
      <c r="C4" s="48" t="s">
        <v>28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177</v>
      </c>
      <c r="C5" s="48" t="s">
        <v>53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.049999999999997" customHeight="1" x14ac:dyDescent="0.3">
      <c r="A6" s="2">
        <v>3</v>
      </c>
      <c r="B6" s="48" t="s">
        <v>176</v>
      </c>
      <c r="C6" s="48" t="s">
        <v>28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10">
        <f>L6-Q6</f>
        <v>0</v>
      </c>
    </row>
    <row r="7" spans="1:18" ht="37.049999999999997" customHeight="1" x14ac:dyDescent="0.3">
      <c r="A7" s="32" t="s">
        <v>292</v>
      </c>
      <c r="B7" s="18"/>
      <c r="C7" s="18"/>
      <c r="D7" s="18"/>
      <c r="E7" s="21"/>
      <c r="F7" s="21"/>
      <c r="G7" s="21"/>
      <c r="H7" s="21"/>
      <c r="I7" s="21"/>
      <c r="J7" s="21"/>
      <c r="K7" s="21"/>
      <c r="L7" s="21"/>
      <c r="M7" s="21"/>
      <c r="N7" s="3"/>
      <c r="O7" s="3"/>
      <c r="R7" s="9"/>
    </row>
    <row r="8" spans="1:18" ht="32.25" customHeight="1" x14ac:dyDescent="0.3">
      <c r="C8" s="17" t="s">
        <v>9</v>
      </c>
      <c r="E8" s="18"/>
      <c r="F8" s="18"/>
      <c r="G8" s="18"/>
      <c r="H8" s="18"/>
      <c r="I8" s="18"/>
      <c r="J8" s="18"/>
      <c r="K8" s="18"/>
      <c r="L8" s="18"/>
      <c r="M8" s="18"/>
      <c r="N8" s="20"/>
      <c r="O8" s="20"/>
    </row>
    <row r="9" spans="1:18" ht="36" customHeight="1" x14ac:dyDescent="0.3">
      <c r="A9" s="49" t="s">
        <v>97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ht="36" customHeight="1" x14ac:dyDescent="0.3"/>
  </sheetData>
  <sortState ref="A4:C7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110" zoomScaleNormal="110" workbookViewId="0">
      <selection activeCell="B7" sqref="B7:C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179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185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183</v>
      </c>
      <c r="C4" s="48" t="s">
        <v>28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181</v>
      </c>
      <c r="C5" s="48" t="s">
        <v>182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7.049999999999997" customHeight="1" x14ac:dyDescent="0.3">
      <c r="A6" s="2">
        <v>3</v>
      </c>
      <c r="B6" s="48" t="s">
        <v>184</v>
      </c>
      <c r="C6" s="48" t="s">
        <v>66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.049999999999997" customHeight="1" x14ac:dyDescent="0.3">
      <c r="A7" s="2">
        <v>4</v>
      </c>
      <c r="B7" s="48" t="s">
        <v>180</v>
      </c>
      <c r="C7" s="48" t="s">
        <v>66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.049999999999997" customHeight="1" x14ac:dyDescent="0.3">
      <c r="A8" s="56" t="s">
        <v>84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7"/>
      <c r="O8" s="57"/>
      <c r="R8" s="9"/>
    </row>
    <row r="9" spans="1:18" ht="28.5" customHeight="1" x14ac:dyDescent="0.3">
      <c r="C9" s="54" t="s">
        <v>9</v>
      </c>
      <c r="D9" s="54"/>
      <c r="E9" s="54"/>
    </row>
    <row r="10" spans="1:18" ht="37.049999999999997" customHeight="1" x14ac:dyDescent="0.3">
      <c r="A10" s="49" t="s">
        <v>97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ht="37.049999999999997" customHeight="1" x14ac:dyDescent="0.3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</row>
    <row r="12" spans="1:18" ht="12.75" customHeight="1" x14ac:dyDescent="0.3"/>
    <row r="14" spans="1:18" ht="37.049999999999997" customHeight="1" x14ac:dyDescent="0.3"/>
    <row r="15" spans="1:18" ht="16.2" customHeight="1" x14ac:dyDescent="0.3"/>
  </sheetData>
  <sortState ref="A4:C8">
    <sortCondition ref="A3"/>
  </sortState>
  <mergeCells count="6">
    <mergeCell ref="A10:R11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110" zoomScaleNormal="110" workbookViewId="0">
      <selection activeCell="L13" sqref="L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186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108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187</v>
      </c>
      <c r="C4" s="48" t="s">
        <v>182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188</v>
      </c>
      <c r="C5" s="48" t="s">
        <v>53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37.049999999999997" customHeight="1" x14ac:dyDescent="0.3">
      <c r="A6" s="2">
        <v>3</v>
      </c>
      <c r="B6" s="48" t="s">
        <v>110</v>
      </c>
      <c r="C6" s="48" t="s">
        <v>28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36.75" customHeight="1" x14ac:dyDescent="0.3">
      <c r="A7" s="56" t="s">
        <v>158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7"/>
      <c r="O7" s="57"/>
    </row>
    <row r="8" spans="1:18" ht="36.75" customHeight="1" x14ac:dyDescent="0.3">
      <c r="A8" s="4"/>
      <c r="B8" s="4"/>
      <c r="C8" s="54" t="s">
        <v>9</v>
      </c>
      <c r="D8" s="54"/>
      <c r="E8" s="54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36.75" customHeight="1" x14ac:dyDescent="0.3">
      <c r="A9" s="49" t="s">
        <v>97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ht="36.75" customHeight="1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3"/>
      <c r="O10" s="3"/>
      <c r="R10" s="9"/>
    </row>
    <row r="13" spans="1:18" ht="33" customHeight="1" x14ac:dyDescent="0.3"/>
  </sheetData>
  <sortState ref="A4:C10">
    <sortCondition ref="A3"/>
  </sortState>
  <mergeCells count="6">
    <mergeCell ref="A9:R9"/>
    <mergeCell ref="A1:M2"/>
    <mergeCell ref="N2:P2"/>
    <mergeCell ref="Q2:R2"/>
    <mergeCell ref="A7:O7"/>
    <mergeCell ref="C8:E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4" zoomScale="110" zoomScaleNormal="110" workbookViewId="0">
      <selection activeCell="A17" sqref="A17:O17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199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11" t="s">
        <v>75</v>
      </c>
      <c r="K3" s="11" t="s">
        <v>13</v>
      </c>
      <c r="L3" s="11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25.05" customHeight="1" x14ac:dyDescent="0.3">
      <c r="A4" s="2">
        <v>1</v>
      </c>
      <c r="B4" s="48" t="s">
        <v>293</v>
      </c>
      <c r="C4" s="48" t="s">
        <v>182</v>
      </c>
      <c r="D4" s="15"/>
      <c r="E4" s="15"/>
      <c r="F4" s="15"/>
      <c r="G4" s="15"/>
      <c r="H4" s="15"/>
      <c r="I4" s="15">
        <f>SUM(D4:H4)</f>
        <v>0</v>
      </c>
      <c r="J4" s="15">
        <f>SUM(P4/3)</f>
        <v>0</v>
      </c>
      <c r="K4" s="15"/>
      <c r="L4" s="15">
        <f>SUM(J4:K4)</f>
        <v>0</v>
      </c>
      <c r="M4" s="15">
        <f>RANK(L4,$L$4:$L$6)</f>
        <v>1</v>
      </c>
      <c r="N4" s="3">
        <f t="shared" ref="N4:N6" si="0">MAX(D4:H4)</f>
        <v>0</v>
      </c>
      <c r="O4" s="3">
        <f t="shared" ref="O4:O6" si="1">MIN(D4:H4)</f>
        <v>0</v>
      </c>
      <c r="P4" s="7">
        <f t="shared" ref="P4:P6" si="2">SUM(I4-N4-O4)</f>
        <v>0</v>
      </c>
      <c r="Q4" s="7">
        <f>AVERAGE(N4:O4)</f>
        <v>0</v>
      </c>
      <c r="R4" s="10">
        <f>L4-Q4</f>
        <v>0</v>
      </c>
    </row>
    <row r="5" spans="1:18" ht="25.05" customHeight="1" x14ac:dyDescent="0.3">
      <c r="A5" s="2">
        <v>2</v>
      </c>
      <c r="B5" s="48" t="s">
        <v>190</v>
      </c>
      <c r="C5" s="48" t="s">
        <v>33</v>
      </c>
      <c r="D5" s="15"/>
      <c r="E5" s="15"/>
      <c r="F5" s="15"/>
      <c r="G5" s="15"/>
      <c r="H5" s="15"/>
      <c r="I5" s="15">
        <f t="shared" ref="I5:I6" si="3">SUM(D5:H5)</f>
        <v>0</v>
      </c>
      <c r="J5" s="15">
        <f t="shared" ref="J5:J6" si="4">SUM(P5/3)</f>
        <v>0</v>
      </c>
      <c r="K5" s="15"/>
      <c r="L5" s="15">
        <f t="shared" ref="L5:L6" si="5">SUM(J5:K5)</f>
        <v>0</v>
      </c>
      <c r="M5" s="15">
        <f>RANK(L5,$L$4:$L$6)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6" si="6">AVERAGE(N5:O5)</f>
        <v>0</v>
      </c>
      <c r="R5" s="9">
        <f t="shared" ref="R5:R6" si="7">L5-Q5</f>
        <v>0</v>
      </c>
    </row>
    <row r="6" spans="1:18" ht="25.05" customHeight="1" x14ac:dyDescent="0.3">
      <c r="A6" s="2">
        <v>3</v>
      </c>
      <c r="B6" s="48" t="s">
        <v>192</v>
      </c>
      <c r="C6" s="48" t="s">
        <v>28</v>
      </c>
      <c r="D6" s="15"/>
      <c r="E6" s="15"/>
      <c r="F6" s="15"/>
      <c r="G6" s="15"/>
      <c r="H6" s="15"/>
      <c r="I6" s="15">
        <f t="shared" si="3"/>
        <v>0</v>
      </c>
      <c r="J6" s="15">
        <f t="shared" si="4"/>
        <v>0</v>
      </c>
      <c r="K6" s="15"/>
      <c r="L6" s="15">
        <f t="shared" si="5"/>
        <v>0</v>
      </c>
      <c r="M6" s="15">
        <f>RANK(L6,$L$4:$L$6)</f>
        <v>1</v>
      </c>
      <c r="N6" s="27">
        <f t="shared" si="0"/>
        <v>0</v>
      </c>
      <c r="O6" s="21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25.05" customHeight="1" x14ac:dyDescent="0.3">
      <c r="A7" s="2">
        <v>4</v>
      </c>
      <c r="B7" s="48" t="s">
        <v>191</v>
      </c>
      <c r="C7" s="48" t="s">
        <v>28</v>
      </c>
      <c r="D7" s="15"/>
      <c r="E7" s="15"/>
      <c r="F7" s="15"/>
      <c r="G7" s="15"/>
      <c r="H7" s="15"/>
      <c r="I7" s="15">
        <f t="shared" ref="I7:I14" si="8">SUM(D7:H7)</f>
        <v>0</v>
      </c>
      <c r="J7" s="15">
        <f t="shared" ref="J7:J14" si="9">SUM(P7/3)</f>
        <v>0</v>
      </c>
      <c r="K7" s="15"/>
      <c r="L7" s="15">
        <f t="shared" ref="L7:L14" si="10">SUM(J7:K7)</f>
        <v>0</v>
      </c>
      <c r="M7" s="15">
        <f t="shared" ref="M7:M16" si="11">RANK(L7,$L$4:$L$6)</f>
        <v>1</v>
      </c>
      <c r="N7" s="3">
        <f t="shared" ref="N7:N14" si="12">MAX(D7:H7)</f>
        <v>0</v>
      </c>
      <c r="O7" s="3">
        <f t="shared" ref="O7:O14" si="13">MIN(D7:H7)</f>
        <v>0</v>
      </c>
      <c r="P7" s="7">
        <f t="shared" ref="P7:P14" si="14">SUM(I7-N7-O7)</f>
        <v>0</v>
      </c>
      <c r="Q7" s="7">
        <f t="shared" ref="Q7:Q14" si="15">AVERAGE(N7:O7)</f>
        <v>0</v>
      </c>
      <c r="R7" s="9">
        <f t="shared" ref="R7:R14" si="16">L7-Q7</f>
        <v>0</v>
      </c>
    </row>
    <row r="8" spans="1:18" ht="25.05" customHeight="1" x14ac:dyDescent="0.3">
      <c r="A8" s="2">
        <v>5</v>
      </c>
      <c r="B8" s="48" t="s">
        <v>82</v>
      </c>
      <c r="C8" s="48" t="s">
        <v>39</v>
      </c>
      <c r="D8" s="15"/>
      <c r="E8" s="15"/>
      <c r="F8" s="15"/>
      <c r="G8" s="15"/>
      <c r="H8" s="15"/>
      <c r="I8" s="15">
        <f t="shared" si="8"/>
        <v>0</v>
      </c>
      <c r="J8" s="15">
        <f t="shared" si="9"/>
        <v>0</v>
      </c>
      <c r="K8" s="15"/>
      <c r="L8" s="15">
        <f t="shared" si="10"/>
        <v>0</v>
      </c>
      <c r="M8" s="15">
        <f t="shared" si="11"/>
        <v>1</v>
      </c>
      <c r="N8" s="27">
        <f t="shared" si="12"/>
        <v>0</v>
      </c>
      <c r="O8" s="21">
        <f t="shared" si="13"/>
        <v>0</v>
      </c>
      <c r="P8" s="7">
        <f t="shared" si="14"/>
        <v>0</v>
      </c>
      <c r="Q8" s="7">
        <f t="shared" si="15"/>
        <v>0</v>
      </c>
      <c r="R8" s="9">
        <f t="shared" si="16"/>
        <v>0</v>
      </c>
    </row>
    <row r="9" spans="1:18" ht="25.05" customHeight="1" x14ac:dyDescent="0.3">
      <c r="A9" s="2">
        <v>6</v>
      </c>
      <c r="B9" s="48" t="s">
        <v>189</v>
      </c>
      <c r="C9" s="48" t="s">
        <v>182</v>
      </c>
      <c r="D9" s="15"/>
      <c r="E9" s="15"/>
      <c r="F9" s="15"/>
      <c r="G9" s="15"/>
      <c r="H9" s="15"/>
      <c r="I9" s="15">
        <f t="shared" si="8"/>
        <v>0</v>
      </c>
      <c r="J9" s="15">
        <f t="shared" si="9"/>
        <v>0</v>
      </c>
      <c r="K9" s="15"/>
      <c r="L9" s="15">
        <f t="shared" si="10"/>
        <v>0</v>
      </c>
      <c r="M9" s="15">
        <f t="shared" si="11"/>
        <v>1</v>
      </c>
      <c r="N9" s="3">
        <f t="shared" si="12"/>
        <v>0</v>
      </c>
      <c r="O9" s="3">
        <f t="shared" si="13"/>
        <v>0</v>
      </c>
      <c r="P9" s="7">
        <f t="shared" si="14"/>
        <v>0</v>
      </c>
      <c r="Q9" s="7">
        <f t="shared" si="15"/>
        <v>0</v>
      </c>
      <c r="R9" s="9">
        <f t="shared" si="16"/>
        <v>0</v>
      </c>
    </row>
    <row r="10" spans="1:18" ht="25.05" customHeight="1" x14ac:dyDescent="0.3">
      <c r="A10" s="2">
        <v>7</v>
      </c>
      <c r="B10" s="48" t="s">
        <v>46</v>
      </c>
      <c r="C10" s="48" t="s">
        <v>39</v>
      </c>
      <c r="D10" s="15"/>
      <c r="E10" s="15"/>
      <c r="F10" s="15"/>
      <c r="G10" s="15"/>
      <c r="H10" s="15"/>
      <c r="I10" s="15">
        <f t="shared" si="8"/>
        <v>0</v>
      </c>
      <c r="J10" s="15">
        <f t="shared" si="9"/>
        <v>0</v>
      </c>
      <c r="K10" s="15"/>
      <c r="L10" s="15">
        <f t="shared" si="10"/>
        <v>0</v>
      </c>
      <c r="M10" s="15">
        <f t="shared" si="11"/>
        <v>1</v>
      </c>
      <c r="N10" s="27">
        <f t="shared" si="12"/>
        <v>0</v>
      </c>
      <c r="O10" s="21">
        <f t="shared" si="13"/>
        <v>0</v>
      </c>
      <c r="P10" s="7">
        <f t="shared" si="14"/>
        <v>0</v>
      </c>
      <c r="Q10" s="7">
        <f t="shared" si="15"/>
        <v>0</v>
      </c>
      <c r="R10" s="9">
        <f t="shared" si="16"/>
        <v>0</v>
      </c>
    </row>
    <row r="11" spans="1:18" ht="25.05" customHeight="1" x14ac:dyDescent="0.3">
      <c r="A11" s="2">
        <v>8</v>
      </c>
      <c r="B11" s="48" t="s">
        <v>196</v>
      </c>
      <c r="C11" s="48" t="s">
        <v>34</v>
      </c>
      <c r="D11" s="15"/>
      <c r="E11" s="15"/>
      <c r="F11" s="15"/>
      <c r="G11" s="15"/>
      <c r="H11" s="15"/>
      <c r="I11" s="15">
        <f t="shared" si="8"/>
        <v>0</v>
      </c>
      <c r="J11" s="15">
        <f t="shared" si="9"/>
        <v>0</v>
      </c>
      <c r="K11" s="15"/>
      <c r="L11" s="15">
        <f t="shared" si="10"/>
        <v>0</v>
      </c>
      <c r="M11" s="15">
        <f t="shared" si="11"/>
        <v>1</v>
      </c>
      <c r="N11" s="3">
        <f t="shared" si="12"/>
        <v>0</v>
      </c>
      <c r="O11" s="3">
        <f t="shared" si="13"/>
        <v>0</v>
      </c>
      <c r="P11" s="7">
        <f t="shared" si="14"/>
        <v>0</v>
      </c>
      <c r="Q11" s="7">
        <f t="shared" si="15"/>
        <v>0</v>
      </c>
      <c r="R11" s="9">
        <f t="shared" si="16"/>
        <v>0</v>
      </c>
    </row>
    <row r="12" spans="1:18" ht="25.05" customHeight="1" x14ac:dyDescent="0.3">
      <c r="A12" s="2">
        <v>9</v>
      </c>
      <c r="B12" s="48" t="s">
        <v>197</v>
      </c>
      <c r="C12" s="48" t="s">
        <v>53</v>
      </c>
      <c r="D12" s="15"/>
      <c r="E12" s="15"/>
      <c r="F12" s="15"/>
      <c r="G12" s="15"/>
      <c r="H12" s="15"/>
      <c r="I12" s="15">
        <f t="shared" si="8"/>
        <v>0</v>
      </c>
      <c r="J12" s="15">
        <f t="shared" si="9"/>
        <v>0</v>
      </c>
      <c r="K12" s="15"/>
      <c r="L12" s="15">
        <f t="shared" si="10"/>
        <v>0</v>
      </c>
      <c r="M12" s="15">
        <f t="shared" si="11"/>
        <v>1</v>
      </c>
      <c r="N12" s="27">
        <f t="shared" si="12"/>
        <v>0</v>
      </c>
      <c r="O12" s="21">
        <f t="shared" si="13"/>
        <v>0</v>
      </c>
      <c r="P12" s="7">
        <f t="shared" si="14"/>
        <v>0</v>
      </c>
      <c r="Q12" s="7">
        <f t="shared" si="15"/>
        <v>0</v>
      </c>
      <c r="R12" s="9">
        <f t="shared" si="16"/>
        <v>0</v>
      </c>
    </row>
    <row r="13" spans="1:18" ht="25.05" customHeight="1" x14ac:dyDescent="0.3">
      <c r="A13" s="2">
        <v>10</v>
      </c>
      <c r="B13" s="48" t="s">
        <v>193</v>
      </c>
      <c r="C13" s="48" t="s">
        <v>28</v>
      </c>
      <c r="D13" s="15"/>
      <c r="E13" s="15"/>
      <c r="F13" s="15"/>
      <c r="G13" s="15"/>
      <c r="H13" s="15"/>
      <c r="I13" s="15">
        <f t="shared" si="8"/>
        <v>0</v>
      </c>
      <c r="J13" s="15">
        <f t="shared" si="9"/>
        <v>0</v>
      </c>
      <c r="K13" s="15"/>
      <c r="L13" s="15">
        <f t="shared" si="10"/>
        <v>0</v>
      </c>
      <c r="M13" s="15">
        <f t="shared" si="11"/>
        <v>1</v>
      </c>
      <c r="N13" s="3">
        <f t="shared" si="12"/>
        <v>0</v>
      </c>
      <c r="O13" s="3">
        <f t="shared" si="13"/>
        <v>0</v>
      </c>
      <c r="P13" s="7">
        <f t="shared" si="14"/>
        <v>0</v>
      </c>
      <c r="Q13" s="7">
        <f t="shared" si="15"/>
        <v>0</v>
      </c>
      <c r="R13" s="9">
        <f t="shared" si="16"/>
        <v>0</v>
      </c>
    </row>
    <row r="14" spans="1:18" ht="25.05" customHeight="1" x14ac:dyDescent="0.3">
      <c r="A14" s="2">
        <v>11</v>
      </c>
      <c r="B14" s="48" t="s">
        <v>194</v>
      </c>
      <c r="C14" s="48" t="s">
        <v>39</v>
      </c>
      <c r="D14" s="15"/>
      <c r="E14" s="15"/>
      <c r="F14" s="15"/>
      <c r="G14" s="15"/>
      <c r="H14" s="15"/>
      <c r="I14" s="15">
        <f t="shared" si="8"/>
        <v>0</v>
      </c>
      <c r="J14" s="15">
        <f t="shared" si="9"/>
        <v>0</v>
      </c>
      <c r="K14" s="15"/>
      <c r="L14" s="15">
        <f t="shared" si="10"/>
        <v>0</v>
      </c>
      <c r="M14" s="15">
        <f t="shared" si="11"/>
        <v>1</v>
      </c>
      <c r="N14" s="27">
        <f t="shared" si="12"/>
        <v>0</v>
      </c>
      <c r="O14" s="21">
        <f t="shared" si="13"/>
        <v>0</v>
      </c>
      <c r="P14" s="7">
        <f t="shared" si="14"/>
        <v>0</v>
      </c>
      <c r="Q14" s="7">
        <f t="shared" si="15"/>
        <v>0</v>
      </c>
      <c r="R14" s="9">
        <f t="shared" si="16"/>
        <v>0</v>
      </c>
    </row>
    <row r="15" spans="1:18" ht="25.05" customHeight="1" x14ac:dyDescent="0.3">
      <c r="A15" s="2">
        <v>12</v>
      </c>
      <c r="B15" s="48" t="s">
        <v>87</v>
      </c>
      <c r="C15" s="48" t="s">
        <v>23</v>
      </c>
      <c r="D15" s="15"/>
      <c r="E15" s="15"/>
      <c r="F15" s="15"/>
      <c r="G15" s="15"/>
      <c r="H15" s="15"/>
      <c r="I15" s="15">
        <f t="shared" ref="I15:I16" si="17">SUM(D15:H15)</f>
        <v>0</v>
      </c>
      <c r="J15" s="15">
        <f t="shared" ref="J15:J16" si="18">SUM(P15/3)</f>
        <v>0</v>
      </c>
      <c r="K15" s="15"/>
      <c r="L15" s="15">
        <f t="shared" ref="L15:L16" si="19">SUM(J15:K15)</f>
        <v>0</v>
      </c>
      <c r="M15" s="15">
        <f t="shared" si="11"/>
        <v>1</v>
      </c>
      <c r="N15" s="3">
        <f t="shared" ref="N15:N16" si="20">MAX(D15:H15)</f>
        <v>0</v>
      </c>
      <c r="O15" s="3">
        <f t="shared" ref="O15:O16" si="21">MIN(D15:H15)</f>
        <v>0</v>
      </c>
      <c r="P15" s="7">
        <f t="shared" ref="P15:P16" si="22">SUM(I15-N15-O15)</f>
        <v>0</v>
      </c>
      <c r="Q15" s="7">
        <f t="shared" ref="Q15:Q16" si="23">AVERAGE(N15:O15)</f>
        <v>0</v>
      </c>
      <c r="R15" s="9">
        <f t="shared" ref="R15:R16" si="24">L15-Q15</f>
        <v>0</v>
      </c>
    </row>
    <row r="16" spans="1:18" ht="25.05" customHeight="1" x14ac:dyDescent="0.3">
      <c r="A16" s="2">
        <v>13</v>
      </c>
      <c r="B16" s="48" t="s">
        <v>195</v>
      </c>
      <c r="C16" s="48" t="s">
        <v>34</v>
      </c>
      <c r="D16" s="15"/>
      <c r="E16" s="15"/>
      <c r="F16" s="15"/>
      <c r="G16" s="15"/>
      <c r="H16" s="15"/>
      <c r="I16" s="15">
        <f t="shared" si="17"/>
        <v>0</v>
      </c>
      <c r="J16" s="15">
        <f t="shared" si="18"/>
        <v>0</v>
      </c>
      <c r="K16" s="15"/>
      <c r="L16" s="15">
        <f t="shared" si="19"/>
        <v>0</v>
      </c>
      <c r="M16" s="15">
        <f t="shared" si="11"/>
        <v>1</v>
      </c>
      <c r="N16" s="27">
        <f t="shared" si="20"/>
        <v>0</v>
      </c>
      <c r="O16" s="21">
        <f t="shared" si="21"/>
        <v>0</v>
      </c>
      <c r="P16" s="7">
        <f t="shared" si="22"/>
        <v>0</v>
      </c>
      <c r="Q16" s="7">
        <f t="shared" si="23"/>
        <v>0</v>
      </c>
      <c r="R16" s="9">
        <f t="shared" si="24"/>
        <v>0</v>
      </c>
    </row>
    <row r="17" spans="1:18" ht="19.8" x14ac:dyDescent="0.3">
      <c r="A17" s="58" t="s">
        <v>198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7"/>
      <c r="O17" s="57"/>
    </row>
    <row r="18" spans="1:18" ht="19.8" x14ac:dyDescent="0.3">
      <c r="A18" s="4"/>
      <c r="B18" s="4"/>
      <c r="C18" s="54" t="s">
        <v>9</v>
      </c>
      <c r="D18" s="54"/>
      <c r="E18" s="5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x14ac:dyDescent="0.3">
      <c r="A19" s="49" t="s">
        <v>97</v>
      </c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</row>
    <row r="20" spans="1:18" x14ac:dyDescent="0.3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</row>
  </sheetData>
  <sortState ref="A4:C6">
    <sortCondition ref="A3"/>
  </sortState>
  <mergeCells count="6">
    <mergeCell ref="A19:R20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13" zoomScale="110" zoomScaleNormal="110" workbookViewId="0">
      <selection activeCell="E25" sqref="E25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200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73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24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28.05" customHeight="1" x14ac:dyDescent="0.3">
      <c r="A4" s="2">
        <v>1</v>
      </c>
      <c r="B4" s="48" t="s">
        <v>208</v>
      </c>
      <c r="C4" s="48" t="s">
        <v>57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8.05" customHeight="1" x14ac:dyDescent="0.3">
      <c r="A5" s="2">
        <v>2</v>
      </c>
      <c r="B5" s="48" t="s">
        <v>201</v>
      </c>
      <c r="C5" s="48" t="s">
        <v>182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28.05" customHeight="1" x14ac:dyDescent="0.3">
      <c r="A6" s="2">
        <v>3</v>
      </c>
      <c r="B6" s="48" t="s">
        <v>209</v>
      </c>
      <c r="C6" s="48" t="s">
        <v>53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28.05" customHeight="1" x14ac:dyDescent="0.3">
      <c r="A7" s="2">
        <v>4</v>
      </c>
      <c r="B7" s="48" t="s">
        <v>206</v>
      </c>
      <c r="C7" s="48" t="s">
        <v>207</v>
      </c>
      <c r="D7" s="2"/>
      <c r="E7" s="2"/>
      <c r="F7" s="2"/>
      <c r="G7" s="2"/>
      <c r="H7" s="2"/>
      <c r="I7" s="2">
        <f t="shared" ref="I7:I11" si="5">SUM(D7:H7)</f>
        <v>0</v>
      </c>
      <c r="J7" s="2">
        <f t="shared" ref="J7:J11" si="6">SUM(P7/3)</f>
        <v>0</v>
      </c>
      <c r="K7" s="2"/>
      <c r="L7" s="2">
        <f t="shared" ref="L7:L11" si="7">SUM(J7:K7)</f>
        <v>0</v>
      </c>
      <c r="M7" s="2">
        <f t="shared" ref="M7:M14" si="8">RANK(L7,$L$4:$L$6)</f>
        <v>1</v>
      </c>
      <c r="N7" s="3">
        <f t="shared" ref="N7:N10" si="9">MAX(D7:H7)</f>
        <v>0</v>
      </c>
      <c r="O7" s="3">
        <f t="shared" ref="O7:O10" si="10">MIN(D7:H7)</f>
        <v>0</v>
      </c>
      <c r="P7" s="7">
        <f t="shared" ref="P7:P10" si="11">SUM(I7-N7-O7)</f>
        <v>0</v>
      </c>
      <c r="Q7" s="7">
        <f t="shared" ref="Q7:Q11" si="12">AVERAGE(N7:O7)</f>
        <v>0</v>
      </c>
      <c r="R7" s="9">
        <f t="shared" ref="R7:R11" si="13">L7-Q7</f>
        <v>0</v>
      </c>
    </row>
    <row r="8" spans="1:18" ht="28.05" customHeight="1" x14ac:dyDescent="0.3">
      <c r="A8" s="2">
        <v>5</v>
      </c>
      <c r="B8" s="48" t="s">
        <v>205</v>
      </c>
      <c r="C8" s="48" t="s">
        <v>203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18" ht="28.05" customHeight="1" x14ac:dyDescent="0.3">
      <c r="A9" s="2">
        <v>6</v>
      </c>
      <c r="B9" s="48" t="s">
        <v>42</v>
      </c>
      <c r="C9" s="48" t="s">
        <v>28</v>
      </c>
      <c r="D9" s="2"/>
      <c r="E9" s="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28.05" customHeight="1" x14ac:dyDescent="0.3">
      <c r="A10" s="2">
        <v>7</v>
      </c>
      <c r="B10" s="48" t="s">
        <v>294</v>
      </c>
      <c r="C10" s="48" t="s">
        <v>28</v>
      </c>
      <c r="D10" s="2"/>
      <c r="E10" s="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28.05" customHeight="1" x14ac:dyDescent="0.3">
      <c r="A11" s="2">
        <v>8</v>
      </c>
      <c r="B11" s="48" t="s">
        <v>213</v>
      </c>
      <c r="C11" s="48" t="s">
        <v>212</v>
      </c>
      <c r="D11" s="2"/>
      <c r="E11" s="2"/>
      <c r="F11" s="2"/>
      <c r="G11" s="2"/>
      <c r="H11" s="2"/>
      <c r="I11" s="2">
        <f t="shared" si="5"/>
        <v>0</v>
      </c>
      <c r="J11" s="2">
        <f t="shared" si="6"/>
        <v>0</v>
      </c>
      <c r="K11" s="2"/>
      <c r="L11" s="2">
        <f t="shared" si="7"/>
        <v>0</v>
      </c>
      <c r="M11" s="2">
        <f>RANK(L11,$L$4:$L$6)</f>
        <v>1</v>
      </c>
      <c r="N11" s="3">
        <f>MAX(D11:H11)</f>
        <v>0</v>
      </c>
      <c r="O11" s="3">
        <f>MIN(D11:H11)</f>
        <v>0</v>
      </c>
      <c r="P11" s="7">
        <f>SUM(I11-N11-O11)</f>
        <v>0</v>
      </c>
      <c r="Q11" s="7">
        <f t="shared" si="12"/>
        <v>0</v>
      </c>
      <c r="R11" s="9">
        <f t="shared" si="13"/>
        <v>0</v>
      </c>
    </row>
    <row r="12" spans="1:18" ht="28.05" customHeight="1" x14ac:dyDescent="0.3">
      <c r="A12" s="2">
        <v>9</v>
      </c>
      <c r="B12" s="48" t="s">
        <v>202</v>
      </c>
      <c r="C12" s="48" t="s">
        <v>203</v>
      </c>
      <c r="D12" s="2"/>
      <c r="E12" s="2"/>
      <c r="F12" s="2"/>
      <c r="G12" s="2"/>
      <c r="H12" s="2"/>
      <c r="I12" s="2">
        <f t="shared" ref="I12:I13" si="14">SUM(D12:H12)</f>
        <v>0</v>
      </c>
      <c r="J12" s="2">
        <f t="shared" ref="J12:J13" si="15">SUM(P12/3)</f>
        <v>0</v>
      </c>
      <c r="K12" s="2"/>
      <c r="L12" s="2">
        <f t="shared" ref="L12:L13" si="16">SUM(J12:K12)</f>
        <v>0</v>
      </c>
      <c r="M12" s="2">
        <f t="shared" si="8"/>
        <v>1</v>
      </c>
      <c r="N12" s="3">
        <f t="shared" ref="N12:N13" si="17">MAX(D12:H12)</f>
        <v>0</v>
      </c>
      <c r="O12" s="3">
        <f t="shared" ref="O12:O13" si="18">MIN(D12:H12)</f>
        <v>0</v>
      </c>
      <c r="P12" s="7">
        <f t="shared" ref="P12:P13" si="19">SUM(I12-N12-O12)</f>
        <v>0</v>
      </c>
      <c r="Q12" s="7">
        <f t="shared" ref="Q12:Q13" si="20">AVERAGE(N12:O12)</f>
        <v>0</v>
      </c>
      <c r="R12" s="9">
        <f t="shared" ref="R12:R13" si="21">L12-Q12</f>
        <v>0</v>
      </c>
    </row>
    <row r="13" spans="1:18" ht="28.05" customHeight="1" x14ac:dyDescent="0.3">
      <c r="A13" s="2">
        <v>10</v>
      </c>
      <c r="B13" s="48" t="s">
        <v>210</v>
      </c>
      <c r="C13" s="48" t="s">
        <v>53</v>
      </c>
      <c r="D13" s="2"/>
      <c r="E13" s="2"/>
      <c r="F13" s="2"/>
      <c r="G13" s="2"/>
      <c r="H13" s="2"/>
      <c r="I13" s="2">
        <f t="shared" si="14"/>
        <v>0</v>
      </c>
      <c r="J13" s="2">
        <f t="shared" si="15"/>
        <v>0</v>
      </c>
      <c r="K13" s="2"/>
      <c r="L13" s="2">
        <f t="shared" si="16"/>
        <v>0</v>
      </c>
      <c r="M13" s="2">
        <f t="shared" si="8"/>
        <v>1</v>
      </c>
      <c r="N13" s="3">
        <f t="shared" si="17"/>
        <v>0</v>
      </c>
      <c r="O13" s="3">
        <f t="shared" si="18"/>
        <v>0</v>
      </c>
      <c r="P13" s="7">
        <f t="shared" si="19"/>
        <v>0</v>
      </c>
      <c r="Q13" s="7">
        <f t="shared" si="20"/>
        <v>0</v>
      </c>
      <c r="R13" s="9">
        <f t="shared" si="21"/>
        <v>0</v>
      </c>
    </row>
    <row r="14" spans="1:18" ht="28.05" customHeight="1" x14ac:dyDescent="0.3">
      <c r="A14" s="2">
        <v>11</v>
      </c>
      <c r="B14" s="48" t="s">
        <v>211</v>
      </c>
      <c r="C14" s="48" t="s">
        <v>212</v>
      </c>
      <c r="D14" s="2"/>
      <c r="E14" s="2"/>
      <c r="F14" s="2"/>
      <c r="G14" s="2"/>
      <c r="H14" s="2"/>
      <c r="I14" s="2">
        <f t="shared" ref="I14" si="22">SUM(D14:H14)</f>
        <v>0</v>
      </c>
      <c r="J14" s="2">
        <f t="shared" ref="J14" si="23">SUM(P14/3)</f>
        <v>0</v>
      </c>
      <c r="K14" s="2"/>
      <c r="L14" s="2">
        <f t="shared" ref="L14" si="24">SUM(J14:K14)</f>
        <v>0</v>
      </c>
      <c r="M14" s="2">
        <f t="shared" si="8"/>
        <v>1</v>
      </c>
      <c r="N14" s="3">
        <f t="shared" ref="N14" si="25">MAX(D14:H14)</f>
        <v>0</v>
      </c>
      <c r="O14" s="3">
        <f t="shared" ref="O14" si="26">MIN(D14:H14)</f>
        <v>0</v>
      </c>
      <c r="P14" s="7">
        <f t="shared" ref="P14" si="27">SUM(I14-N14-O14)</f>
        <v>0</v>
      </c>
      <c r="Q14" s="7">
        <f t="shared" ref="Q14" si="28">AVERAGE(N14:O14)</f>
        <v>0</v>
      </c>
      <c r="R14" s="9">
        <f t="shared" ref="R14" si="29">L14-Q14</f>
        <v>0</v>
      </c>
    </row>
    <row r="15" spans="1:18" ht="36" customHeight="1" x14ac:dyDescent="0.3">
      <c r="A15" s="56" t="s">
        <v>204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7"/>
      <c r="O15" s="57"/>
    </row>
    <row r="16" spans="1:18" ht="36" customHeight="1" x14ac:dyDescent="0.3">
      <c r="C16" s="54" t="s">
        <v>9</v>
      </c>
      <c r="D16" s="54"/>
      <c r="E16" s="54"/>
    </row>
    <row r="17" spans="1:18" ht="36" customHeight="1" x14ac:dyDescent="0.3">
      <c r="A17" s="49" t="s">
        <v>97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</row>
  </sheetData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Normal="100" workbookViewId="0">
      <selection activeCell="I3" sqref="I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214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221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216</v>
      </c>
      <c r="C4" s="48" t="s">
        <v>182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RANK(L4,$L$4:$L$11)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217</v>
      </c>
      <c r="C5" s="48" t="s">
        <v>28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7.049999999999997" customHeight="1" x14ac:dyDescent="0.3">
      <c r="A6" s="2">
        <v>3</v>
      </c>
      <c r="B6" s="48" t="s">
        <v>220</v>
      </c>
      <c r="C6" s="48" t="s">
        <v>53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6.75" customHeight="1" x14ac:dyDescent="0.3">
      <c r="A7" s="2">
        <v>4</v>
      </c>
      <c r="B7" s="48" t="s">
        <v>218</v>
      </c>
      <c r="C7" s="48" t="s">
        <v>28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6.75" customHeight="1" x14ac:dyDescent="0.3">
      <c r="A8" s="2">
        <v>5</v>
      </c>
      <c r="B8" s="48" t="s">
        <v>215</v>
      </c>
      <c r="C8" s="48" t="s">
        <v>207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36.75" customHeight="1" x14ac:dyDescent="0.3">
      <c r="A9" s="2">
        <v>6</v>
      </c>
      <c r="B9" s="48" t="s">
        <v>219</v>
      </c>
      <c r="C9" s="48" t="s">
        <v>34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7">AVERAGE(N9:O9)</f>
        <v>0</v>
      </c>
      <c r="R9" s="9">
        <f t="shared" ref="R9" si="18">L9-Q9</f>
        <v>0</v>
      </c>
    </row>
    <row r="10" spans="1:18" ht="36.75" customHeight="1" x14ac:dyDescent="0.3">
      <c r="A10" s="58" t="s">
        <v>86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7"/>
      <c r="O10" s="57"/>
      <c r="R10" s="9"/>
    </row>
    <row r="11" spans="1:18" ht="36.75" customHeight="1" x14ac:dyDescent="0.3">
      <c r="A11" s="4"/>
      <c r="B11" s="4"/>
      <c r="C11" s="54" t="s">
        <v>9</v>
      </c>
      <c r="D11" s="54"/>
      <c r="E11" s="54"/>
      <c r="F11" s="4"/>
      <c r="G11" s="4"/>
      <c r="H11" s="4"/>
      <c r="I11" s="4"/>
      <c r="J11" s="4"/>
      <c r="K11" s="4"/>
      <c r="L11" s="4"/>
      <c r="M11" s="4"/>
      <c r="N11" s="4"/>
      <c r="O11" s="4"/>
      <c r="P11" s="24"/>
      <c r="Q11" s="24"/>
      <c r="R11" s="25"/>
    </row>
    <row r="12" spans="1:18" ht="37.049999999999997" customHeight="1" x14ac:dyDescent="0.3">
      <c r="A12" s="49" t="s">
        <v>97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  <row r="14" spans="1:18" ht="33" customHeight="1" x14ac:dyDescent="0.3"/>
  </sheetData>
  <sortState ref="A4:C11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="90" zoomScaleNormal="90" workbookViewId="0">
      <selection activeCell="A8" sqref="A8:O8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222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72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108</v>
      </c>
      <c r="K3" s="6" t="s">
        <v>99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6" customHeight="1" x14ac:dyDescent="0.3">
      <c r="A4" s="2">
        <v>1</v>
      </c>
      <c r="B4" s="48" t="s">
        <v>226</v>
      </c>
      <c r="C4" s="48" t="s">
        <v>53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7" si="0">RANK(L4,$L$4:$L$16)</f>
        <v>1</v>
      </c>
      <c r="N4" s="3">
        <f t="shared" ref="N4:N7" si="1">MAX(D4:H4)</f>
        <v>0</v>
      </c>
      <c r="O4" s="3">
        <f t="shared" ref="O4:O7" si="2">MIN(D4:H4)</f>
        <v>0</v>
      </c>
      <c r="P4" s="7">
        <f t="shared" ref="P4:P7" si="3"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3">
      <c r="A5" s="2">
        <v>2</v>
      </c>
      <c r="B5" s="48" t="s">
        <v>223</v>
      </c>
      <c r="C5" s="48" t="s">
        <v>182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6" customHeight="1" x14ac:dyDescent="0.3">
      <c r="A6" s="2">
        <v>3</v>
      </c>
      <c r="B6" s="48" t="s">
        <v>225</v>
      </c>
      <c r="C6" s="48" t="s">
        <v>53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36" customHeight="1" x14ac:dyDescent="0.3">
      <c r="A7" s="2">
        <v>4</v>
      </c>
      <c r="B7" s="48" t="s">
        <v>224</v>
      </c>
      <c r="C7" s="48" t="s">
        <v>53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36" customHeight="1" x14ac:dyDescent="0.3">
      <c r="A8" s="56" t="s">
        <v>84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7"/>
      <c r="O8" s="57"/>
    </row>
    <row r="9" spans="1:18" ht="36" customHeight="1" x14ac:dyDescent="0.3">
      <c r="A9" s="4"/>
      <c r="B9" s="4"/>
      <c r="C9" s="54" t="s">
        <v>9</v>
      </c>
      <c r="D9" s="54"/>
      <c r="E9" s="5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6" customHeight="1" x14ac:dyDescent="0.3">
      <c r="A10" s="49" t="s">
        <v>97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ht="30" customHeight="1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4"/>
      <c r="R11" s="9"/>
    </row>
    <row r="12" spans="1:18" ht="30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4"/>
      <c r="R12" s="10"/>
    </row>
    <row r="13" spans="1:18" ht="30" customHeight="1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4"/>
      <c r="R13" s="9"/>
    </row>
    <row r="14" spans="1:18" ht="30" customHeight="1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4"/>
      <c r="R14" s="10"/>
    </row>
    <row r="15" spans="1:18" ht="30" customHeight="1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4"/>
      <c r="R15" s="9"/>
    </row>
    <row r="16" spans="1:18" ht="30" customHeight="1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4"/>
      <c r="R16" s="9"/>
    </row>
    <row r="17" ht="30" customHeight="1" x14ac:dyDescent="0.3"/>
    <row r="18" ht="30" customHeight="1" x14ac:dyDescent="0.3"/>
    <row r="19" ht="33" customHeight="1" x14ac:dyDescent="0.3"/>
  </sheetData>
  <sortState ref="A4:C16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295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52</v>
      </c>
      <c r="J3" s="6" t="s">
        <v>230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63</v>
      </c>
      <c r="C4" s="48" t="s">
        <v>60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229</v>
      </c>
      <c r="C5" s="48" t="s">
        <v>40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7.049999999999997" customHeight="1" x14ac:dyDescent="0.3">
      <c r="A6" s="2">
        <v>3</v>
      </c>
      <c r="B6" s="48" t="s">
        <v>227</v>
      </c>
      <c r="C6" s="48" t="s">
        <v>25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.049999999999997" customHeight="1" x14ac:dyDescent="0.3">
      <c r="A7" s="2">
        <v>4</v>
      </c>
      <c r="B7" s="48" t="s">
        <v>49</v>
      </c>
      <c r="C7" s="48" t="s">
        <v>117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.049999999999997" customHeight="1" x14ac:dyDescent="0.3">
      <c r="A8" s="2">
        <v>5</v>
      </c>
      <c r="B8" s="48" t="s">
        <v>228</v>
      </c>
      <c r="C8" s="48" t="s">
        <v>115</v>
      </c>
      <c r="D8" s="2"/>
      <c r="E8" s="2"/>
      <c r="F8" s="2"/>
      <c r="G8" s="2"/>
      <c r="H8" s="2"/>
      <c r="I8" s="2">
        <f t="shared" si="0"/>
        <v>0</v>
      </c>
      <c r="J8" s="2">
        <f t="shared" ref="J8" si="5">SUM(P8/3)</f>
        <v>0</v>
      </c>
      <c r="K8" s="2"/>
      <c r="L8" s="2">
        <f t="shared" ref="L8" si="6">SUM(J8:K8)</f>
        <v>0</v>
      </c>
      <c r="M8" s="2">
        <f>RANK(L8,$L$4:$L$8)</f>
        <v>1</v>
      </c>
      <c r="N8" s="3">
        <f t="shared" ref="N8" si="7">MAX(D8:H8)</f>
        <v>0</v>
      </c>
      <c r="O8" s="3">
        <f t="shared" ref="O8" si="8">MIN(D8:H8)</f>
        <v>0</v>
      </c>
      <c r="P8" s="7">
        <f t="shared" ref="P8" si="9">SUM(I8-N8-O8)</f>
        <v>0</v>
      </c>
      <c r="Q8" s="7">
        <f t="shared" ref="Q8" si="10">AVERAGE(N8:O8)</f>
        <v>0</v>
      </c>
      <c r="R8" s="9">
        <f t="shared" ref="R8" si="11">L8-Q8</f>
        <v>0</v>
      </c>
    </row>
    <row r="9" spans="1:18" ht="33" customHeight="1" x14ac:dyDescent="0.3">
      <c r="A9" s="16" t="s">
        <v>81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1:18" ht="28.5" customHeight="1" x14ac:dyDescent="0.3">
      <c r="A10" s="4"/>
      <c r="B10" s="4"/>
      <c r="C10" s="54" t="s">
        <v>9</v>
      </c>
      <c r="D10" s="54"/>
      <c r="E10" s="5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7.049999999999997" customHeight="1" x14ac:dyDescent="0.3">
      <c r="A11" s="49" t="s">
        <v>97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</row>
    <row r="12" spans="1:18" ht="6.75" customHeight="1" x14ac:dyDescent="0.3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  <row r="13" spans="1:18" ht="37.049999999999997" customHeight="1" x14ac:dyDescent="0.3"/>
    <row r="14" spans="1:18" ht="16.2" customHeight="1" x14ac:dyDescent="0.3"/>
  </sheetData>
  <sortState ref="A4:C8">
    <sortCondition ref="A3"/>
  </sortState>
  <mergeCells count="5">
    <mergeCell ref="A11:R12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activeCell="M3" sqref="M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296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108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35</v>
      </c>
      <c r="C4" s="48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41</v>
      </c>
      <c r="C5" s="48" t="s">
        <v>40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.049999999999997" customHeight="1" x14ac:dyDescent="0.3">
      <c r="A6" s="2">
        <v>3</v>
      </c>
      <c r="B6" s="48" t="s">
        <v>297</v>
      </c>
      <c r="C6" s="48" t="s">
        <v>25</v>
      </c>
      <c r="D6" s="2"/>
      <c r="E6" s="2"/>
      <c r="F6" s="2"/>
      <c r="G6" s="2"/>
      <c r="H6" s="2"/>
      <c r="I6" s="2">
        <f t="shared" ref="I6" si="5">SUM(D6:H6)</f>
        <v>0</v>
      </c>
      <c r="J6" s="2">
        <f t="shared" ref="J6" si="6">SUM(P6/3)</f>
        <v>0</v>
      </c>
      <c r="K6" s="2"/>
      <c r="L6" s="2">
        <f t="shared" ref="L6" si="7"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" si="8">AVERAGE(N6:O6)</f>
        <v>0</v>
      </c>
      <c r="R6" s="9">
        <f t="shared" ref="R6" si="9">L6-Q6</f>
        <v>0</v>
      </c>
    </row>
    <row r="7" spans="1:18" ht="37.049999999999997" customHeight="1" x14ac:dyDescent="0.3">
      <c r="A7" s="2">
        <v>4</v>
      </c>
      <c r="B7" s="48" t="s">
        <v>232</v>
      </c>
      <c r="C7" s="48" t="s">
        <v>115</v>
      </c>
      <c r="D7" s="2"/>
      <c r="E7" s="2"/>
      <c r="F7" s="2"/>
      <c r="G7" s="2"/>
      <c r="H7" s="2"/>
      <c r="I7" s="2">
        <f t="shared" ref="I7" si="10">SUM(D7:H7)</f>
        <v>0</v>
      </c>
      <c r="J7" s="2">
        <f t="shared" ref="J7" si="11">SUM(P7/3)</f>
        <v>0</v>
      </c>
      <c r="K7" s="2"/>
      <c r="L7" s="2">
        <f t="shared" ref="L7" si="12">SUM(J7:K7)</f>
        <v>0</v>
      </c>
      <c r="M7" s="2">
        <f>RANK(L7,$L$4:$L$6)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ref="Q7" si="13">AVERAGE(N7:O7)</f>
        <v>0</v>
      </c>
      <c r="R7" s="9">
        <f t="shared" ref="R7" si="14">L7-Q7</f>
        <v>0</v>
      </c>
    </row>
    <row r="8" spans="1:18" ht="38.25" customHeight="1" x14ac:dyDescent="0.3">
      <c r="A8" s="35" t="s">
        <v>84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20"/>
      <c r="O8" s="20"/>
    </row>
    <row r="9" spans="1:18" ht="33.75" customHeight="1" x14ac:dyDescent="0.3">
      <c r="A9" s="4"/>
      <c r="B9" s="4"/>
      <c r="C9" s="54" t="s">
        <v>9</v>
      </c>
      <c r="D9" s="54"/>
      <c r="E9" s="5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43.95" customHeight="1" x14ac:dyDescent="0.3">
      <c r="A10" s="49" t="s">
        <v>97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</sheetData>
  <sortState ref="A4:C6">
    <sortCondition ref="A3"/>
  </sortState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A4" zoomScale="90" zoomScaleNormal="90" workbookViewId="0">
      <selection activeCell="M3" sqref="M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61" t="s">
        <v>233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8" ht="24.6" customHeight="1" x14ac:dyDescent="0.3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221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4.950000000000003" customHeight="1" x14ac:dyDescent="0.3">
      <c r="A4" s="2">
        <v>1</v>
      </c>
      <c r="B4" s="48" t="s">
        <v>236</v>
      </c>
      <c r="C4" s="48" t="s">
        <v>32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 x14ac:dyDescent="0.3">
      <c r="A5" s="2">
        <v>2</v>
      </c>
      <c r="B5" s="48" t="s">
        <v>235</v>
      </c>
      <c r="C5" s="48" t="s">
        <v>32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 x14ac:dyDescent="0.3">
      <c r="A6" s="2">
        <v>3</v>
      </c>
      <c r="B6" s="48" t="s">
        <v>236</v>
      </c>
      <c r="C6" s="48" t="s">
        <v>32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 x14ac:dyDescent="0.3">
      <c r="A7" s="2">
        <v>4</v>
      </c>
      <c r="B7" s="48" t="s">
        <v>238</v>
      </c>
      <c r="C7" s="48" t="s">
        <v>34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 x14ac:dyDescent="0.3">
      <c r="A8" s="2">
        <v>5</v>
      </c>
      <c r="B8" s="48" t="s">
        <v>237</v>
      </c>
      <c r="C8" s="48" t="s">
        <v>43</v>
      </c>
      <c r="D8" s="2"/>
      <c r="E8" s="2"/>
      <c r="F8" s="2"/>
      <c r="G8" s="2"/>
      <c r="H8" s="2"/>
      <c r="I8" s="2">
        <f t="shared" ref="I8:I11" si="6">SUM(D8:H8)</f>
        <v>0</v>
      </c>
      <c r="J8" s="2">
        <f t="shared" ref="J8:J11" si="7">SUM(P8/3)</f>
        <v>0</v>
      </c>
      <c r="K8" s="2"/>
      <c r="L8" s="2">
        <f t="shared" ref="L8:L11" si="8">SUM(J8:K8)</f>
        <v>0</v>
      </c>
      <c r="M8" s="2">
        <f t="shared" ref="M8:M11" si="9">RANK(L8,$L$4:$L$7)</f>
        <v>1</v>
      </c>
      <c r="N8" s="3">
        <f t="shared" ref="N8:N11" si="10">MAX(D8:H8)</f>
        <v>0</v>
      </c>
      <c r="O8" s="3">
        <f t="shared" ref="O8:O11" si="11">MIN(D8:H8)</f>
        <v>0</v>
      </c>
      <c r="P8" s="7">
        <f t="shared" ref="P8:P11" si="12">SUM(I8-N8-O8)</f>
        <v>0</v>
      </c>
      <c r="Q8" s="7">
        <f t="shared" ref="Q8:Q11" si="13">AVERAGE(N8:O8)</f>
        <v>0</v>
      </c>
      <c r="R8" s="9">
        <f t="shared" ref="R8:R11" si="14">L8-Q8</f>
        <v>0</v>
      </c>
    </row>
    <row r="9" spans="1:18" ht="34.950000000000003" customHeight="1" x14ac:dyDescent="0.3">
      <c r="A9" s="2">
        <v>6</v>
      </c>
      <c r="B9" s="48" t="s">
        <v>59</v>
      </c>
      <c r="C9" s="48" t="s">
        <v>36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9"/>
        <v>1</v>
      </c>
      <c r="N9" s="3">
        <f t="shared" si="10"/>
        <v>0</v>
      </c>
      <c r="O9" s="3">
        <f t="shared" si="11"/>
        <v>0</v>
      </c>
      <c r="P9" s="7">
        <f t="shared" si="12"/>
        <v>0</v>
      </c>
      <c r="Q9" s="7">
        <f t="shared" si="13"/>
        <v>0</v>
      </c>
      <c r="R9" s="9">
        <f t="shared" si="14"/>
        <v>0</v>
      </c>
    </row>
    <row r="10" spans="1:18" ht="34.950000000000003" customHeight="1" x14ac:dyDescent="0.3">
      <c r="A10" s="2">
        <v>7</v>
      </c>
      <c r="B10" s="48" t="s">
        <v>234</v>
      </c>
      <c r="C10" s="48" t="s">
        <v>137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9"/>
        <v>1</v>
      </c>
      <c r="N10" s="3">
        <f t="shared" si="10"/>
        <v>0</v>
      </c>
      <c r="O10" s="3">
        <f t="shared" si="11"/>
        <v>0</v>
      </c>
      <c r="P10" s="7">
        <f t="shared" si="12"/>
        <v>0</v>
      </c>
      <c r="Q10" s="7">
        <f t="shared" si="13"/>
        <v>0</v>
      </c>
      <c r="R10" s="9">
        <f t="shared" si="14"/>
        <v>0</v>
      </c>
    </row>
    <row r="11" spans="1:18" ht="34.950000000000003" customHeight="1" x14ac:dyDescent="0.3">
      <c r="A11" s="2">
        <v>8</v>
      </c>
      <c r="B11" s="48" t="s">
        <v>46</v>
      </c>
      <c r="C11" s="48" t="s">
        <v>39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9"/>
        <v>1</v>
      </c>
      <c r="N11" s="3">
        <f t="shared" si="10"/>
        <v>0</v>
      </c>
      <c r="O11" s="3">
        <f t="shared" si="11"/>
        <v>0</v>
      </c>
      <c r="P11" s="7">
        <f t="shared" si="12"/>
        <v>0</v>
      </c>
      <c r="Q11" s="7">
        <f t="shared" si="13"/>
        <v>0</v>
      </c>
      <c r="R11" s="9">
        <f t="shared" si="14"/>
        <v>0</v>
      </c>
    </row>
    <row r="12" spans="1:18" ht="19.8" x14ac:dyDescent="0.3">
      <c r="A12" s="60" t="s">
        <v>88</v>
      </c>
      <c r="B12" s="60"/>
      <c r="C12" s="60"/>
      <c r="D12" s="60"/>
      <c r="E12" s="60"/>
    </row>
    <row r="13" spans="1:18" ht="19.8" x14ac:dyDescent="0.3">
      <c r="C13" s="54" t="s">
        <v>9</v>
      </c>
      <c r="D13" s="54"/>
      <c r="E13" s="54"/>
    </row>
    <row r="14" spans="1:18" x14ac:dyDescent="0.3">
      <c r="A14" s="49" t="s">
        <v>97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</row>
    <row r="15" spans="1:18" x14ac:dyDescent="0.3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1:18" ht="19.8" x14ac:dyDescent="0.3">
      <c r="F16" s="18"/>
      <c r="G16" s="18"/>
      <c r="H16" s="18"/>
      <c r="I16" s="18"/>
      <c r="J16" s="18"/>
      <c r="K16" s="18"/>
      <c r="L16" s="18"/>
      <c r="M16" s="18"/>
      <c r="N16" s="20"/>
      <c r="O16" s="20"/>
    </row>
    <row r="17" spans="1:15" ht="19.8" x14ac:dyDescent="0.3">
      <c r="A17" s="4"/>
      <c r="B17" s="4"/>
      <c r="F17" s="4"/>
      <c r="G17" s="4"/>
      <c r="H17" s="4"/>
      <c r="I17" s="4"/>
      <c r="J17" s="4"/>
      <c r="K17" s="4"/>
      <c r="L17" s="4"/>
      <c r="M17" s="4"/>
      <c r="N17" s="4"/>
      <c r="O17" s="4"/>
    </row>
  </sheetData>
  <sortState ref="A4:C7">
    <sortCondition ref="A3"/>
  </sortState>
  <mergeCells count="6">
    <mergeCell ref="A12:E12"/>
    <mergeCell ref="A14:R15"/>
    <mergeCell ref="C13:E13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4" zoomScale="90" zoomScaleNormal="90" workbookViewId="0">
      <selection activeCell="A4" sqref="A4:R16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61" t="s">
        <v>298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8" ht="24.6" customHeight="1" x14ac:dyDescent="0.3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247</v>
      </c>
      <c r="K3" s="6" t="s">
        <v>99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25.05" customHeight="1" x14ac:dyDescent="0.3">
      <c r="A4" s="2">
        <v>1</v>
      </c>
      <c r="B4" s="48" t="s">
        <v>90</v>
      </c>
      <c r="C4" s="48" t="s">
        <v>23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3" si="0">RANK(L4,$L$4:$L$13)</f>
        <v>1</v>
      </c>
      <c r="N4" s="3">
        <f t="shared" ref="N4:N13" si="1">MAX(D4:H4)</f>
        <v>0</v>
      </c>
      <c r="O4" s="3">
        <f t="shared" ref="O4:O13" si="2">MIN(D4:H4)</f>
        <v>0</v>
      </c>
      <c r="P4" s="7">
        <f t="shared" ref="P4:P13" si="3">SUM(I4-N4-O4)</f>
        <v>0</v>
      </c>
      <c r="Q4" s="7">
        <f>AVERAGE(N4:O4)</f>
        <v>0</v>
      </c>
      <c r="R4" s="10">
        <f>L4-Q4</f>
        <v>0</v>
      </c>
    </row>
    <row r="5" spans="1:18" ht="25.05" customHeight="1" x14ac:dyDescent="0.3">
      <c r="A5" s="2">
        <v>2</v>
      </c>
      <c r="B5" s="48" t="s">
        <v>242</v>
      </c>
      <c r="C5" s="48" t="s">
        <v>243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25.05" customHeight="1" x14ac:dyDescent="0.3">
      <c r="A6" s="2">
        <v>3</v>
      </c>
      <c r="B6" s="48" t="s">
        <v>245</v>
      </c>
      <c r="C6" s="48" t="s">
        <v>137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10">
        <f>L6-Q6</f>
        <v>0</v>
      </c>
    </row>
    <row r="7" spans="1:18" ht="25.05" customHeight="1" x14ac:dyDescent="0.3">
      <c r="A7" s="2">
        <v>4</v>
      </c>
      <c r="B7" s="48" t="s">
        <v>246</v>
      </c>
      <c r="C7" s="48" t="s">
        <v>33</v>
      </c>
      <c r="D7" s="2"/>
      <c r="E7" s="2"/>
      <c r="F7" s="2"/>
      <c r="G7" s="2"/>
      <c r="H7" s="2"/>
      <c r="I7" s="2">
        <f t="shared" ref="I7" si="9">SUM(D7:H7)</f>
        <v>0</v>
      </c>
      <c r="J7" s="2">
        <f t="shared" ref="J7" si="10">SUM(P7/3)</f>
        <v>0</v>
      </c>
      <c r="K7" s="2"/>
      <c r="L7" s="2">
        <f t="shared" ref="L7" si="11"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ref="Q7" si="12">AVERAGE(N7:O7)</f>
        <v>0</v>
      </c>
      <c r="R7" s="9">
        <f t="shared" ref="R7" si="13">L7-Q7</f>
        <v>0</v>
      </c>
    </row>
    <row r="8" spans="1:18" ht="25.05" customHeight="1" x14ac:dyDescent="0.3">
      <c r="A8" s="2">
        <v>5</v>
      </c>
      <c r="B8" s="48" t="s">
        <v>37</v>
      </c>
      <c r="C8" s="48" t="s">
        <v>36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>AVERAGE(N8:O8)</f>
        <v>0</v>
      </c>
      <c r="R8" s="10">
        <f>L8-Q8</f>
        <v>0</v>
      </c>
    </row>
    <row r="9" spans="1:18" ht="25.05" customHeight="1" x14ac:dyDescent="0.3">
      <c r="A9" s="2">
        <v>6</v>
      </c>
      <c r="B9" s="48" t="s">
        <v>299</v>
      </c>
      <c r="C9" s="48" t="s">
        <v>34</v>
      </c>
      <c r="D9" s="2"/>
      <c r="E9" s="2"/>
      <c r="F9" s="2"/>
      <c r="G9" s="2"/>
      <c r="H9" s="2"/>
      <c r="I9" s="2">
        <f t="shared" ref="I9" si="14">SUM(D9:H9)</f>
        <v>0</v>
      </c>
      <c r="J9" s="2">
        <f t="shared" ref="J9" si="15">SUM(P9/3)</f>
        <v>0</v>
      </c>
      <c r="K9" s="2"/>
      <c r="L9" s="2">
        <f t="shared" ref="L9" si="16"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ref="Q9" si="17">AVERAGE(N9:O9)</f>
        <v>0</v>
      </c>
      <c r="R9" s="9">
        <f t="shared" ref="R9" si="18">L9-Q9</f>
        <v>0</v>
      </c>
    </row>
    <row r="10" spans="1:18" ht="25.05" customHeight="1" x14ac:dyDescent="0.3">
      <c r="A10" s="2">
        <v>7</v>
      </c>
      <c r="B10" s="48" t="s">
        <v>244</v>
      </c>
      <c r="C10" s="48" t="s">
        <v>137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25.05" customHeight="1" x14ac:dyDescent="0.3">
      <c r="A11" s="2">
        <v>8</v>
      </c>
      <c r="B11" s="48" t="s">
        <v>93</v>
      </c>
      <c r="C11" s="48" t="s">
        <v>39</v>
      </c>
      <c r="D11" s="2"/>
      <c r="E11" s="2"/>
      <c r="F11" s="2"/>
      <c r="G11" s="2"/>
      <c r="H11" s="2"/>
      <c r="I11" s="2">
        <f t="shared" ref="I11" si="19">SUM(D11:H11)</f>
        <v>0</v>
      </c>
      <c r="J11" s="2">
        <f t="shared" ref="J11" si="20">SUM(P11/3)</f>
        <v>0</v>
      </c>
      <c r="K11" s="2"/>
      <c r="L11" s="2">
        <f t="shared" ref="L11" si="21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" si="22">AVERAGE(N11:O11)</f>
        <v>0</v>
      </c>
      <c r="R11" s="9">
        <f t="shared" ref="R11" si="23">L11-Q11</f>
        <v>0</v>
      </c>
    </row>
    <row r="12" spans="1:18" ht="25.05" customHeight="1" x14ac:dyDescent="0.3">
      <c r="A12" s="2">
        <v>9</v>
      </c>
      <c r="B12" s="48" t="s">
        <v>241</v>
      </c>
      <c r="C12" s="48" t="s">
        <v>23</v>
      </c>
      <c r="D12" s="2"/>
      <c r="E12" s="2"/>
      <c r="F12" s="2"/>
      <c r="G12" s="2"/>
      <c r="H12" s="2"/>
      <c r="I12" s="2">
        <f>SUM(D12:H12)</f>
        <v>0</v>
      </c>
      <c r="J12" s="2">
        <f>SUM(P12/3)</f>
        <v>0</v>
      </c>
      <c r="K12" s="2"/>
      <c r="L12" s="2">
        <f>SUM(J12:K12)</f>
        <v>0</v>
      </c>
      <c r="M12" s="2">
        <f t="shared" si="0"/>
        <v>1</v>
      </c>
      <c r="N12" s="3">
        <f t="shared" si="1"/>
        <v>0</v>
      </c>
      <c r="O12" s="3">
        <f t="shared" si="2"/>
        <v>0</v>
      </c>
      <c r="P12" s="7">
        <f t="shared" si="3"/>
        <v>0</v>
      </c>
      <c r="Q12" s="7">
        <f>AVERAGE(N12:O12)</f>
        <v>0</v>
      </c>
      <c r="R12" s="10">
        <f>L12-Q12</f>
        <v>0</v>
      </c>
    </row>
    <row r="13" spans="1:18" ht="25.05" customHeight="1" x14ac:dyDescent="0.3">
      <c r="A13" s="2">
        <v>10</v>
      </c>
      <c r="B13" s="48" t="s">
        <v>92</v>
      </c>
      <c r="C13" s="48" t="s">
        <v>43</v>
      </c>
      <c r="D13" s="2"/>
      <c r="E13" s="2"/>
      <c r="F13" s="2"/>
      <c r="G13" s="2"/>
      <c r="H13" s="2"/>
      <c r="I13" s="2">
        <f t="shared" ref="I13" si="24">SUM(D13:H13)</f>
        <v>0</v>
      </c>
      <c r="J13" s="2">
        <f t="shared" ref="J13" si="25">SUM(P13/3)</f>
        <v>0</v>
      </c>
      <c r="K13" s="2"/>
      <c r="L13" s="2">
        <f t="shared" ref="L13" si="26">SUM(J13:K13)</f>
        <v>0</v>
      </c>
      <c r="M13" s="2">
        <f t="shared" si="0"/>
        <v>1</v>
      </c>
      <c r="N13" s="3">
        <f t="shared" si="1"/>
        <v>0</v>
      </c>
      <c r="O13" s="3">
        <f t="shared" si="2"/>
        <v>0</v>
      </c>
      <c r="P13" s="7">
        <f t="shared" si="3"/>
        <v>0</v>
      </c>
      <c r="Q13" s="7">
        <f t="shared" ref="Q13" si="27">AVERAGE(N13:O13)</f>
        <v>0</v>
      </c>
      <c r="R13" s="9">
        <f t="shared" ref="R13" si="28">L13-Q13</f>
        <v>0</v>
      </c>
    </row>
    <row r="14" spans="1:18" ht="25.05" customHeight="1" x14ac:dyDescent="0.3">
      <c r="A14" s="2">
        <v>11</v>
      </c>
      <c r="B14" s="48" t="s">
        <v>240</v>
      </c>
      <c r="C14" s="48" t="s">
        <v>23</v>
      </c>
      <c r="D14" s="2"/>
      <c r="E14" s="2"/>
      <c r="F14" s="2"/>
      <c r="G14" s="2"/>
      <c r="H14" s="2"/>
      <c r="I14" s="2">
        <f t="shared" ref="I14:I16" si="29">SUM(D14:H14)</f>
        <v>0</v>
      </c>
      <c r="J14" s="2">
        <f t="shared" ref="J14:J16" si="30">SUM(P14/3)</f>
        <v>0</v>
      </c>
      <c r="K14" s="2"/>
      <c r="L14" s="2">
        <f t="shared" ref="L14:L16" si="31">SUM(J14:K14)</f>
        <v>0</v>
      </c>
      <c r="M14" s="2">
        <f t="shared" ref="M14:M16" si="32">RANK(L14,$L$4:$L$13)</f>
        <v>1</v>
      </c>
      <c r="N14" s="3">
        <f t="shared" ref="N14:N16" si="33">MAX(D14:H14)</f>
        <v>0</v>
      </c>
      <c r="O14" s="3">
        <f t="shared" ref="O14:O16" si="34">MIN(D14:H14)</f>
        <v>0</v>
      </c>
      <c r="P14" s="7">
        <f t="shared" ref="P14:P16" si="35">SUM(I14-N14-O14)</f>
        <v>0</v>
      </c>
      <c r="Q14" s="7">
        <f t="shared" ref="Q14:Q16" si="36">AVERAGE(N14:O14)</f>
        <v>0</v>
      </c>
      <c r="R14" s="9">
        <f t="shared" ref="R14:R16" si="37">L14-Q14</f>
        <v>0</v>
      </c>
    </row>
    <row r="15" spans="1:18" ht="25.05" customHeight="1" x14ac:dyDescent="0.3">
      <c r="A15" s="2">
        <v>12</v>
      </c>
      <c r="B15" s="48" t="s">
        <v>94</v>
      </c>
      <c r="C15" s="48" t="s">
        <v>39</v>
      </c>
      <c r="D15" s="2"/>
      <c r="E15" s="2"/>
      <c r="F15" s="2"/>
      <c r="G15" s="2"/>
      <c r="H15" s="2"/>
      <c r="I15" s="2">
        <f t="shared" si="29"/>
        <v>0</v>
      </c>
      <c r="J15" s="2">
        <f t="shared" si="30"/>
        <v>0</v>
      </c>
      <c r="K15" s="2"/>
      <c r="L15" s="2">
        <f t="shared" si="31"/>
        <v>0</v>
      </c>
      <c r="M15" s="2">
        <f t="shared" si="32"/>
        <v>1</v>
      </c>
      <c r="N15" s="3">
        <f t="shared" si="33"/>
        <v>0</v>
      </c>
      <c r="O15" s="3">
        <f t="shared" si="34"/>
        <v>0</v>
      </c>
      <c r="P15" s="7">
        <f t="shared" si="35"/>
        <v>0</v>
      </c>
      <c r="Q15" s="7">
        <f t="shared" si="36"/>
        <v>0</v>
      </c>
      <c r="R15" s="9">
        <f t="shared" si="37"/>
        <v>0</v>
      </c>
    </row>
    <row r="16" spans="1:18" ht="25.05" customHeight="1" x14ac:dyDescent="0.3">
      <c r="A16" s="2">
        <v>13</v>
      </c>
      <c r="B16" s="48" t="s">
        <v>210</v>
      </c>
      <c r="C16" s="48" t="s">
        <v>53</v>
      </c>
      <c r="D16" s="2"/>
      <c r="E16" s="2"/>
      <c r="F16" s="2"/>
      <c r="G16" s="2"/>
      <c r="H16" s="2"/>
      <c r="I16" s="2">
        <f t="shared" si="29"/>
        <v>0</v>
      </c>
      <c r="J16" s="2">
        <f t="shared" si="30"/>
        <v>0</v>
      </c>
      <c r="K16" s="2"/>
      <c r="L16" s="2">
        <f t="shared" si="31"/>
        <v>0</v>
      </c>
      <c r="M16" s="2">
        <f t="shared" si="32"/>
        <v>1</v>
      </c>
      <c r="N16" s="3">
        <f t="shared" si="33"/>
        <v>0</v>
      </c>
      <c r="O16" s="3">
        <f t="shared" si="34"/>
        <v>0</v>
      </c>
      <c r="P16" s="7">
        <f t="shared" si="35"/>
        <v>0</v>
      </c>
      <c r="Q16" s="7">
        <f t="shared" si="36"/>
        <v>0</v>
      </c>
      <c r="R16" s="9">
        <f t="shared" si="37"/>
        <v>0</v>
      </c>
    </row>
    <row r="17" spans="1:18" ht="19.8" x14ac:dyDescent="0.3">
      <c r="A17" s="56" t="s">
        <v>239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7"/>
      <c r="O17" s="57"/>
    </row>
    <row r="18" spans="1:18" ht="19.8" x14ac:dyDescent="0.3">
      <c r="A18" s="4"/>
      <c r="B18" s="4"/>
      <c r="C18" s="54" t="s">
        <v>9</v>
      </c>
      <c r="D18" s="54"/>
      <c r="E18" s="5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16.95" customHeight="1" x14ac:dyDescent="0.3">
      <c r="A19" s="62" t="s">
        <v>97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</row>
    <row r="20" spans="1:18" x14ac:dyDescent="0.3">
      <c r="A20" s="62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</row>
  </sheetData>
  <sortState ref="A4:C13">
    <sortCondition ref="A3"/>
  </sortState>
  <mergeCells count="6">
    <mergeCell ref="A19:R20"/>
    <mergeCell ref="A1:M2"/>
    <mergeCell ref="N2:P2"/>
    <mergeCell ref="Q2:R2"/>
    <mergeCell ref="A17:O17"/>
    <mergeCell ref="C18:E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90" zoomScaleNormal="90" workbookViewId="0">
      <selection activeCell="M3" sqref="M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248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108</v>
      </c>
      <c r="K3" s="5" t="s">
        <v>99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7.049999999999997" customHeight="1" x14ac:dyDescent="0.3">
      <c r="A4" s="2">
        <v>1</v>
      </c>
      <c r="B4" s="48" t="s">
        <v>251</v>
      </c>
      <c r="C4" s="48" t="s">
        <v>39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48" t="s">
        <v>249</v>
      </c>
      <c r="C5" s="48" t="s">
        <v>36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7.049999999999997" customHeight="1" x14ac:dyDescent="0.3">
      <c r="A6" s="2">
        <v>3</v>
      </c>
      <c r="B6" s="48" t="s">
        <v>250</v>
      </c>
      <c r="C6" s="48" t="s">
        <v>39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.049999999999997" customHeight="1" x14ac:dyDescent="0.3">
      <c r="A7" s="35" t="s">
        <v>252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0"/>
      <c r="O7" s="20"/>
    </row>
    <row r="8" spans="1:18" ht="33" customHeight="1" x14ac:dyDescent="0.3">
      <c r="A8" s="4"/>
      <c r="B8" s="4"/>
      <c r="C8" s="17" t="s">
        <v>9</v>
      </c>
      <c r="D8" s="17"/>
      <c r="E8" s="17"/>
      <c r="F8" s="4"/>
      <c r="G8" s="4"/>
      <c r="H8" s="4"/>
      <c r="I8" s="4"/>
      <c r="J8" s="4"/>
      <c r="K8" s="4"/>
      <c r="L8" s="4"/>
      <c r="M8" s="4"/>
      <c r="N8" s="4"/>
      <c r="O8" s="4"/>
    </row>
    <row r="9" spans="1:18" ht="18" customHeight="1" x14ac:dyDescent="0.3">
      <c r="A9" s="49" t="s">
        <v>102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1:18" ht="19.05" customHeight="1" x14ac:dyDescent="0.3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</row>
    <row r="11" spans="1:18" ht="24.75" customHeight="1" x14ac:dyDescent="0.3"/>
    <row r="13" spans="1:18" ht="24" customHeight="1" x14ac:dyDescent="0.3"/>
    <row r="14" spans="1:18" ht="16.2" customHeight="1" x14ac:dyDescent="0.3"/>
  </sheetData>
  <sortState ref="A4:C9">
    <sortCondition ref="A3"/>
  </sortState>
  <mergeCells count="4">
    <mergeCell ref="A9:R10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C3" sqref="C3"/>
    </sheetView>
  </sheetViews>
  <sheetFormatPr defaultRowHeight="16.2" x14ac:dyDescent="0.3"/>
  <cols>
    <col min="1" max="1" width="4.77734375" customWidth="1"/>
    <col min="3" max="3" width="11.109375" customWidth="1"/>
    <col min="4" max="17" width="6.77734375" customWidth="1"/>
    <col min="18" max="18" width="10.6640625" bestFit="1" customWidth="1"/>
  </cols>
  <sheetData>
    <row r="1" spans="1:18" x14ac:dyDescent="0.3">
      <c r="A1" s="50" t="s">
        <v>253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1"/>
      <c r="O1" s="1"/>
      <c r="P1" s="7"/>
      <c r="Q1" s="7"/>
      <c r="R1" s="1"/>
    </row>
    <row r="2" spans="1:18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55.2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108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6" customHeight="1" x14ac:dyDescent="0.3">
      <c r="A4" s="2">
        <v>1</v>
      </c>
      <c r="B4" s="48" t="s">
        <v>256</v>
      </c>
      <c r="C4" s="48" t="s">
        <v>40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RANK(L4,$L$4:$L$18)</f>
        <v>1</v>
      </c>
      <c r="N4" s="3">
        <f t="shared" ref="N4:N11" si="1">MAX(D4:H4)</f>
        <v>0</v>
      </c>
      <c r="O4" s="3">
        <f t="shared" ref="O4:O11" si="2">MIN(D4:H4)</f>
        <v>0</v>
      </c>
      <c r="P4" s="7">
        <f t="shared" ref="P4:P11" si="3"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3">
      <c r="A5" s="2">
        <v>2</v>
      </c>
      <c r="B5" s="48" t="s">
        <v>257</v>
      </c>
      <c r="C5" s="48" t="s">
        <v>40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6" customHeight="1" x14ac:dyDescent="0.3">
      <c r="A6" s="2">
        <v>3</v>
      </c>
      <c r="B6" s="48" t="s">
        <v>255</v>
      </c>
      <c r="C6" s="48" t="s">
        <v>10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6" customHeight="1" x14ac:dyDescent="0.3">
      <c r="A7" s="2">
        <v>4</v>
      </c>
      <c r="B7" s="48" t="s">
        <v>58</v>
      </c>
      <c r="C7" s="48" t="s">
        <v>10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6" customHeight="1" x14ac:dyDescent="0.3">
      <c r="A8" s="2">
        <v>5</v>
      </c>
      <c r="B8" s="48" t="s">
        <v>49</v>
      </c>
      <c r="C8" s="48" t="s">
        <v>117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6" customHeight="1" x14ac:dyDescent="0.3">
      <c r="A9" s="2">
        <v>6</v>
      </c>
      <c r="B9" s="48" t="s">
        <v>50</v>
      </c>
      <c r="C9" s="48" t="s">
        <v>10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6" customHeight="1" x14ac:dyDescent="0.3">
      <c r="A10" s="2">
        <v>7</v>
      </c>
      <c r="B10" s="48" t="s">
        <v>48</v>
      </c>
      <c r="C10" s="48" t="s">
        <v>117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si="0"/>
        <v>1</v>
      </c>
      <c r="N10" s="3">
        <f t="shared" si="1"/>
        <v>0</v>
      </c>
      <c r="O10" s="3">
        <f t="shared" si="2"/>
        <v>0</v>
      </c>
      <c r="P10" s="7">
        <f t="shared" si="3"/>
        <v>0</v>
      </c>
      <c r="Q10" s="7">
        <f>AVERAGE(N10:O10)</f>
        <v>0</v>
      </c>
      <c r="R10" s="10">
        <f>L10-Q10</f>
        <v>0</v>
      </c>
    </row>
    <row r="11" spans="1:18" ht="36" customHeight="1" x14ac:dyDescent="0.3">
      <c r="A11" s="2">
        <v>8</v>
      </c>
      <c r="B11" s="48" t="s">
        <v>254</v>
      </c>
      <c r="C11" s="48" t="s">
        <v>25</v>
      </c>
      <c r="D11" s="2"/>
      <c r="E11" s="2"/>
      <c r="F11" s="2"/>
      <c r="G11" s="2"/>
      <c r="H11" s="2"/>
      <c r="I11" s="2">
        <f t="shared" ref="I11" si="14">SUM(D11:H11)</f>
        <v>0</v>
      </c>
      <c r="J11" s="2">
        <f t="shared" ref="J11" si="15">SUM(P11/3)</f>
        <v>0</v>
      </c>
      <c r="K11" s="2"/>
      <c r="L11" s="2">
        <f t="shared" ref="L11" si="16">SUM(J11:K11)</f>
        <v>0</v>
      </c>
      <c r="M11" s="2">
        <f t="shared" si="0"/>
        <v>1</v>
      </c>
      <c r="N11" s="3">
        <f t="shared" si="1"/>
        <v>0</v>
      </c>
      <c r="O11" s="3">
        <f t="shared" si="2"/>
        <v>0</v>
      </c>
      <c r="P11" s="7">
        <f t="shared" si="3"/>
        <v>0</v>
      </c>
      <c r="Q11" s="7">
        <f t="shared" ref="Q11" si="17">AVERAGE(N11:O11)</f>
        <v>0</v>
      </c>
      <c r="R11" s="9">
        <f t="shared" ref="R11" si="18">L11-Q11</f>
        <v>0</v>
      </c>
    </row>
    <row r="12" spans="1:18" ht="21" customHeight="1" x14ac:dyDescent="0.3">
      <c r="A12" s="56" t="s">
        <v>88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57"/>
      <c r="P12" s="7"/>
      <c r="Q12" s="7"/>
      <c r="R12" s="1"/>
    </row>
    <row r="13" spans="1:18" ht="21" customHeight="1" x14ac:dyDescent="0.3">
      <c r="A13" s="4"/>
      <c r="B13" s="4"/>
      <c r="C13" s="54" t="s">
        <v>9</v>
      </c>
      <c r="D13" s="54"/>
      <c r="E13" s="54"/>
      <c r="F13" s="4"/>
      <c r="G13" s="4"/>
      <c r="H13" s="4"/>
      <c r="I13" s="4"/>
      <c r="J13" s="4"/>
      <c r="K13" s="4"/>
      <c r="L13" s="4"/>
      <c r="M13" s="4"/>
      <c r="N13" s="4"/>
      <c r="O13" s="4"/>
      <c r="P13" s="7"/>
      <c r="Q13" s="7"/>
      <c r="R13" s="1"/>
    </row>
    <row r="14" spans="1:18" ht="21" customHeight="1" x14ac:dyDescent="0.3">
      <c r="A14" s="49" t="s">
        <v>101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</row>
    <row r="15" spans="1:18" ht="21" customHeight="1" x14ac:dyDescent="0.3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1:18" ht="21" customHeight="1" x14ac:dyDescent="0.3">
      <c r="A16" s="21"/>
      <c r="B16" s="44"/>
      <c r="C16" s="45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3"/>
      <c r="O16" s="3"/>
      <c r="P16" s="7"/>
      <c r="Q16" s="7"/>
      <c r="R16" s="10"/>
    </row>
    <row r="17" spans="1:18" ht="21" customHeight="1" x14ac:dyDescent="0.3">
      <c r="A17" s="21"/>
      <c r="B17" s="44"/>
      <c r="C17" s="45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3"/>
      <c r="O17" s="3"/>
      <c r="P17" s="7"/>
      <c r="Q17" s="7"/>
      <c r="R17" s="9"/>
    </row>
    <row r="18" spans="1:18" ht="21" customHeight="1" x14ac:dyDescent="0.3">
      <c r="A18" s="21"/>
      <c r="B18" s="44"/>
      <c r="C18" s="45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3"/>
      <c r="O18" s="3"/>
      <c r="P18" s="7"/>
      <c r="Q18" s="7"/>
      <c r="R18" s="9"/>
    </row>
    <row r="19" spans="1:18" ht="21" customHeight="1" x14ac:dyDescent="0.3"/>
    <row r="21" spans="1:18" ht="16.2" customHeight="1" x14ac:dyDescent="0.3"/>
  </sheetData>
  <mergeCells count="6">
    <mergeCell ref="A14:R15"/>
    <mergeCell ref="A1:M2"/>
    <mergeCell ref="N2:P2"/>
    <mergeCell ref="Q2:R2"/>
    <mergeCell ref="A12:O12"/>
    <mergeCell ref="C13:E13"/>
  </mergeCells>
  <phoneticPr fontId="1" type="noConversion"/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zoomScale="90" zoomScaleNormal="90" workbookViewId="0">
      <selection activeCell="A4" sqref="A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258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70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69</v>
      </c>
      <c r="K3" s="5" t="s">
        <v>100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s="36" customFormat="1" ht="37.049999999999997" customHeight="1" x14ac:dyDescent="0.3">
      <c r="A4" s="2">
        <v>1</v>
      </c>
      <c r="B4" s="48" t="s">
        <v>126</v>
      </c>
      <c r="C4" s="48" t="s">
        <v>26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 t="shared" ref="N4:N9" si="1">MAX(D4:H4)</f>
        <v>0</v>
      </c>
      <c r="O4" s="3">
        <f t="shared" ref="O4:O9" si="2">MIN(D4:H4)</f>
        <v>0</v>
      </c>
      <c r="P4" s="34">
        <f t="shared" ref="P4:P9" si="3">SUM(I4-N4-O4)</f>
        <v>0</v>
      </c>
      <c r="Q4" s="34">
        <f>AVERAGE(N4:O4)</f>
        <v>0</v>
      </c>
      <c r="R4" s="37">
        <f>L4-Q4</f>
        <v>0</v>
      </c>
    </row>
    <row r="5" spans="1:18" s="36" customFormat="1" ht="37.049999999999997" customHeight="1" x14ac:dyDescent="0.3">
      <c r="A5" s="2">
        <v>2</v>
      </c>
      <c r="B5" s="48" t="s">
        <v>261</v>
      </c>
      <c r="C5" s="48" t="s">
        <v>10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34">
        <f t="shared" si="3"/>
        <v>0</v>
      </c>
      <c r="Q5" s="34">
        <f t="shared" ref="Q5:Q7" si="7">AVERAGE(N5:O5)</f>
        <v>0</v>
      </c>
      <c r="R5" s="38">
        <f t="shared" ref="R5:R7" si="8">L5-Q5</f>
        <v>0</v>
      </c>
    </row>
    <row r="6" spans="1:18" s="36" customFormat="1" ht="37.049999999999997" customHeight="1" x14ac:dyDescent="0.3">
      <c r="A6" s="2">
        <v>3</v>
      </c>
      <c r="B6" s="48" t="s">
        <v>120</v>
      </c>
      <c r="C6" s="48" t="s">
        <v>121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34">
        <f t="shared" si="3"/>
        <v>0</v>
      </c>
      <c r="Q6" s="34">
        <f t="shared" si="7"/>
        <v>0</v>
      </c>
      <c r="R6" s="38">
        <f t="shared" si="8"/>
        <v>0</v>
      </c>
    </row>
    <row r="7" spans="1:18" s="36" customFormat="1" ht="37.049999999999997" customHeight="1" x14ac:dyDescent="0.3">
      <c r="A7" s="2">
        <v>4</v>
      </c>
      <c r="B7" s="48" t="s">
        <v>125</v>
      </c>
      <c r="C7" s="48" t="s">
        <v>26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34">
        <f t="shared" si="3"/>
        <v>0</v>
      </c>
      <c r="Q7" s="34">
        <f t="shared" si="7"/>
        <v>0</v>
      </c>
      <c r="R7" s="38">
        <f t="shared" si="8"/>
        <v>0</v>
      </c>
    </row>
    <row r="8" spans="1:18" s="36" customFormat="1" ht="37.049999999999997" customHeight="1" x14ac:dyDescent="0.3">
      <c r="A8" s="2">
        <v>5</v>
      </c>
      <c r="B8" s="48" t="s">
        <v>259</v>
      </c>
      <c r="C8" s="48" t="s">
        <v>25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34">
        <f t="shared" si="3"/>
        <v>0</v>
      </c>
      <c r="Q8" s="34">
        <f t="shared" ref="Q8:Q9" si="12">AVERAGE(N8:O8)</f>
        <v>0</v>
      </c>
      <c r="R8" s="38">
        <f t="shared" ref="R8:R9" si="13">L8-Q8</f>
        <v>0</v>
      </c>
    </row>
    <row r="9" spans="1:18" s="36" customFormat="1" ht="37.049999999999997" customHeight="1" x14ac:dyDescent="0.3">
      <c r="A9" s="2">
        <v>6</v>
      </c>
      <c r="B9" s="48" t="s">
        <v>231</v>
      </c>
      <c r="C9" s="48" t="s">
        <v>25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34">
        <f t="shared" si="3"/>
        <v>0</v>
      </c>
      <c r="Q9" s="34">
        <f t="shared" si="12"/>
        <v>0</v>
      </c>
      <c r="R9" s="38">
        <f t="shared" si="13"/>
        <v>0</v>
      </c>
    </row>
    <row r="10" spans="1:18" s="36" customFormat="1" ht="37.049999999999997" customHeight="1" x14ac:dyDescent="0.3">
      <c r="A10" s="2">
        <v>7</v>
      </c>
      <c r="B10" s="48" t="s">
        <v>260</v>
      </c>
      <c r="C10" s="48" t="s">
        <v>115</v>
      </c>
      <c r="D10" s="2"/>
      <c r="E10" s="2"/>
      <c r="F10" s="2"/>
      <c r="G10" s="2"/>
      <c r="H10" s="2"/>
      <c r="I10" s="2">
        <f t="shared" ref="I10:I11" si="14">SUM(D10:H10)</f>
        <v>0</v>
      </c>
      <c r="J10" s="2">
        <f t="shared" ref="J10:J11" si="15">SUM(P10/3)</f>
        <v>0</v>
      </c>
      <c r="K10" s="2"/>
      <c r="L10" s="2">
        <f t="shared" ref="L10:L11" si="16">SUM(J10:K10)</f>
        <v>0</v>
      </c>
      <c r="M10" s="2">
        <f t="shared" si="0"/>
        <v>1</v>
      </c>
      <c r="N10" s="3">
        <f t="shared" ref="N10:N11" si="17">MAX(D10:H10)</f>
        <v>0</v>
      </c>
      <c r="O10" s="3">
        <f t="shared" ref="O10:O11" si="18">MIN(D10:H10)</f>
        <v>0</v>
      </c>
      <c r="P10" s="34">
        <f t="shared" ref="P10:P11" si="19">SUM(I10-N10-O10)</f>
        <v>0</v>
      </c>
      <c r="Q10" s="34">
        <f t="shared" ref="Q10:Q11" si="20">AVERAGE(N10:O10)</f>
        <v>0</v>
      </c>
      <c r="R10" s="38">
        <f t="shared" ref="R10:R11" si="21">L10-Q10</f>
        <v>0</v>
      </c>
    </row>
    <row r="11" spans="1:18" s="36" customFormat="1" ht="37.049999999999997" customHeight="1" x14ac:dyDescent="0.3">
      <c r="A11" s="2">
        <v>8</v>
      </c>
      <c r="B11" s="48" t="s">
        <v>262</v>
      </c>
      <c r="C11" s="48" t="s">
        <v>29</v>
      </c>
      <c r="D11" s="2"/>
      <c r="E11" s="2"/>
      <c r="F11" s="2"/>
      <c r="G11" s="2"/>
      <c r="H11" s="2"/>
      <c r="I11" s="2">
        <f t="shared" si="14"/>
        <v>0</v>
      </c>
      <c r="J11" s="2">
        <f t="shared" si="15"/>
        <v>0</v>
      </c>
      <c r="K11" s="2"/>
      <c r="L11" s="2">
        <f t="shared" si="16"/>
        <v>0</v>
      </c>
      <c r="M11" s="2">
        <f t="shared" si="0"/>
        <v>1</v>
      </c>
      <c r="N11" s="3">
        <f t="shared" si="17"/>
        <v>0</v>
      </c>
      <c r="O11" s="3">
        <f t="shared" si="18"/>
        <v>0</v>
      </c>
      <c r="P11" s="34">
        <f t="shared" si="19"/>
        <v>0</v>
      </c>
      <c r="Q11" s="34">
        <f t="shared" si="20"/>
        <v>0</v>
      </c>
      <c r="R11" s="38">
        <f t="shared" si="21"/>
        <v>0</v>
      </c>
    </row>
    <row r="12" spans="1:18" s="36" customFormat="1" ht="36" customHeight="1" x14ac:dyDescent="0.3">
      <c r="A12" s="2">
        <v>9</v>
      </c>
      <c r="B12" s="48" t="s">
        <v>156</v>
      </c>
      <c r="C12" s="48" t="s">
        <v>10</v>
      </c>
      <c r="D12" s="2"/>
      <c r="E12" s="2"/>
      <c r="F12" s="2"/>
      <c r="G12" s="2"/>
      <c r="H12" s="2"/>
      <c r="I12" s="2">
        <f t="shared" ref="I12" si="22">SUM(D12:H12)</f>
        <v>0</v>
      </c>
      <c r="J12" s="2">
        <f t="shared" ref="J12" si="23">SUM(P12/3)</f>
        <v>0</v>
      </c>
      <c r="K12" s="2"/>
      <c r="L12" s="2">
        <f t="shared" ref="L12" si="24">SUM(J12:K12)</f>
        <v>0</v>
      </c>
      <c r="M12" s="2">
        <f t="shared" ref="M12" si="25">RANK(L12,$L$4:$L$11)</f>
        <v>1</v>
      </c>
      <c r="N12" s="3">
        <f t="shared" ref="N12" si="26">MAX(D12:H12)</f>
        <v>0</v>
      </c>
      <c r="O12" s="3">
        <f t="shared" ref="O12" si="27">MIN(D12:H12)</f>
        <v>0</v>
      </c>
      <c r="P12" s="34">
        <f t="shared" ref="P12" si="28">SUM(I12-N12-O12)</f>
        <v>0</v>
      </c>
      <c r="Q12" s="34">
        <f t="shared" ref="Q12" si="29">AVERAGE(N12:O12)</f>
        <v>0</v>
      </c>
      <c r="R12" s="38">
        <f t="shared" ref="R12" si="30">L12-Q12</f>
        <v>0</v>
      </c>
    </row>
    <row r="13" spans="1:18" ht="28.5" customHeight="1" x14ac:dyDescent="0.3">
      <c r="A13" s="35" t="s">
        <v>263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20"/>
      <c r="O13" s="20"/>
    </row>
    <row r="14" spans="1:18" ht="19.8" x14ac:dyDescent="0.3">
      <c r="A14" s="4"/>
      <c r="B14" s="4"/>
      <c r="C14" s="54" t="s">
        <v>9</v>
      </c>
      <c r="D14" s="54"/>
      <c r="E14" s="5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x14ac:dyDescent="0.3">
      <c r="A15" s="49" t="s">
        <v>97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1:18" x14ac:dyDescent="0.3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</row>
  </sheetData>
  <sortState ref="A4:C11">
    <sortCondition ref="A3"/>
  </sortState>
  <mergeCells count="5">
    <mergeCell ref="A1:M2"/>
    <mergeCell ref="N2:P2"/>
    <mergeCell ref="Q2:R2"/>
    <mergeCell ref="C14:E14"/>
    <mergeCell ref="A15:R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80" zoomScaleNormal="8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264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70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71</v>
      </c>
      <c r="K3" s="5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6" customHeight="1" x14ac:dyDescent="0.3">
      <c r="A4" s="2">
        <v>1</v>
      </c>
      <c r="B4" s="48" t="s">
        <v>64</v>
      </c>
      <c r="C4" s="48" t="s">
        <v>28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6" customHeight="1" x14ac:dyDescent="0.3">
      <c r="A5" s="2">
        <v>2</v>
      </c>
      <c r="B5" s="48" t="s">
        <v>266</v>
      </c>
      <c r="C5" s="48" t="s">
        <v>137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6" customHeight="1" x14ac:dyDescent="0.3">
      <c r="A6" s="2">
        <v>3</v>
      </c>
      <c r="B6" s="48" t="s">
        <v>45</v>
      </c>
      <c r="C6" s="48" t="s">
        <v>36</v>
      </c>
      <c r="D6" s="2"/>
      <c r="E6" s="2"/>
      <c r="F6" s="2"/>
      <c r="G6" s="2"/>
      <c r="H6" s="2"/>
      <c r="I6" s="2">
        <f t="shared" ref="I6:I11" si="5">SUM(D6:H6)</f>
        <v>0</v>
      </c>
      <c r="J6" s="2">
        <f t="shared" ref="J6:J11" si="6">SUM(P6/3)</f>
        <v>0</v>
      </c>
      <c r="K6" s="2"/>
      <c r="L6" s="2">
        <f t="shared" ref="L6:L11" si="7">SUM(J6:K6)</f>
        <v>0</v>
      </c>
      <c r="M6" s="2">
        <f t="shared" ref="M6:M12" si="8">RANK(L6,$L$4:$L$5)</f>
        <v>1</v>
      </c>
      <c r="N6" s="3">
        <f t="shared" ref="N6:N11" si="9">MAX(D6:H6)</f>
        <v>0</v>
      </c>
      <c r="O6" s="3">
        <f t="shared" ref="O6:O11" si="10">MIN(D6:H6)</f>
        <v>0</v>
      </c>
      <c r="P6" s="7">
        <f t="shared" ref="P6:P11" si="11">SUM(I6-N6-O6)</f>
        <v>0</v>
      </c>
      <c r="Q6" s="7">
        <f t="shared" ref="Q6:Q11" si="12">AVERAGE(N6:O6)</f>
        <v>0</v>
      </c>
      <c r="R6" s="9">
        <f t="shared" ref="R6:R11" si="13">L6-Q6</f>
        <v>0</v>
      </c>
    </row>
    <row r="7" spans="1:18" ht="36" customHeight="1" x14ac:dyDescent="0.3">
      <c r="A7" s="2">
        <v>4</v>
      </c>
      <c r="B7" s="48" t="s">
        <v>65</v>
      </c>
      <c r="C7" s="48" t="s">
        <v>34</v>
      </c>
      <c r="D7" s="2"/>
      <c r="E7" s="2"/>
      <c r="F7" s="2"/>
      <c r="G7" s="2"/>
      <c r="H7" s="2"/>
      <c r="I7" s="2">
        <f t="shared" si="5"/>
        <v>0</v>
      </c>
      <c r="J7" s="2">
        <f t="shared" si="6"/>
        <v>0</v>
      </c>
      <c r="K7" s="2"/>
      <c r="L7" s="2">
        <f t="shared" si="7"/>
        <v>0</v>
      </c>
      <c r="M7" s="2">
        <f t="shared" si="8"/>
        <v>1</v>
      </c>
      <c r="N7" s="3">
        <f t="shared" si="9"/>
        <v>0</v>
      </c>
      <c r="O7" s="3">
        <f t="shared" si="10"/>
        <v>0</v>
      </c>
      <c r="P7" s="7">
        <f t="shared" si="11"/>
        <v>0</v>
      </c>
      <c r="Q7" s="7">
        <f t="shared" si="12"/>
        <v>0</v>
      </c>
      <c r="R7" s="9">
        <f t="shared" si="13"/>
        <v>0</v>
      </c>
    </row>
    <row r="8" spans="1:18" ht="36" customHeight="1" x14ac:dyDescent="0.3">
      <c r="A8" s="2">
        <v>5</v>
      </c>
      <c r="B8" s="48" t="s">
        <v>267</v>
      </c>
      <c r="C8" s="48" t="s">
        <v>131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3">
        <f t="shared" si="9"/>
        <v>0</v>
      </c>
      <c r="O8" s="3">
        <f t="shared" si="10"/>
        <v>0</v>
      </c>
      <c r="P8" s="7">
        <f t="shared" si="11"/>
        <v>0</v>
      </c>
      <c r="Q8" s="7">
        <f t="shared" si="12"/>
        <v>0</v>
      </c>
      <c r="R8" s="9">
        <f t="shared" si="13"/>
        <v>0</v>
      </c>
    </row>
    <row r="9" spans="1:18" ht="36" customHeight="1" x14ac:dyDescent="0.3">
      <c r="A9" s="2">
        <v>6</v>
      </c>
      <c r="B9" s="48" t="s">
        <v>95</v>
      </c>
      <c r="C9" s="48" t="s">
        <v>32</v>
      </c>
      <c r="D9" s="2"/>
      <c r="E9" s="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6" customHeight="1" x14ac:dyDescent="0.3">
      <c r="A10" s="2">
        <v>7</v>
      </c>
      <c r="B10" s="48" t="s">
        <v>268</v>
      </c>
      <c r="C10" s="48" t="s">
        <v>28</v>
      </c>
      <c r="D10" s="2"/>
      <c r="E10" s="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6" customHeight="1" x14ac:dyDescent="0.3">
      <c r="A11" s="2">
        <v>8</v>
      </c>
      <c r="B11" s="48" t="s">
        <v>96</v>
      </c>
      <c r="C11" s="48" t="s">
        <v>43</v>
      </c>
      <c r="D11" s="2"/>
      <c r="E11" s="2"/>
      <c r="F11" s="2"/>
      <c r="G11" s="2"/>
      <c r="H11" s="2"/>
      <c r="I11" s="2">
        <f t="shared" si="5"/>
        <v>0</v>
      </c>
      <c r="J11" s="2">
        <f t="shared" si="6"/>
        <v>0</v>
      </c>
      <c r="K11" s="2"/>
      <c r="L11" s="2">
        <f t="shared" si="7"/>
        <v>0</v>
      </c>
      <c r="M11" s="2">
        <f t="shared" si="8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36" customHeight="1" x14ac:dyDescent="0.3">
      <c r="A12" s="2">
        <v>9</v>
      </c>
      <c r="B12" s="48" t="s">
        <v>193</v>
      </c>
      <c r="C12" s="48" t="s">
        <v>28</v>
      </c>
      <c r="D12" s="2"/>
      <c r="E12" s="2"/>
      <c r="F12" s="2"/>
      <c r="G12" s="2"/>
      <c r="H12" s="2"/>
      <c r="I12" s="2">
        <f t="shared" ref="I12" si="14">SUM(D12:H12)</f>
        <v>0</v>
      </c>
      <c r="J12" s="2">
        <f t="shared" ref="J12" si="15">SUM(P12/3)</f>
        <v>0</v>
      </c>
      <c r="K12" s="2"/>
      <c r="L12" s="2">
        <f t="shared" ref="L12" si="16">SUM(J12:K12)</f>
        <v>0</v>
      </c>
      <c r="M12" s="2">
        <f t="shared" si="8"/>
        <v>1</v>
      </c>
      <c r="N12" s="3">
        <f t="shared" ref="N12" si="17">MAX(D12:H12)</f>
        <v>0</v>
      </c>
      <c r="O12" s="3">
        <f t="shared" ref="O12" si="18">MIN(D12:H12)</f>
        <v>0</v>
      </c>
      <c r="P12" s="7">
        <f t="shared" ref="P12" si="19">SUM(I12-N12-O12)</f>
        <v>0</v>
      </c>
      <c r="Q12" s="7">
        <f t="shared" ref="Q12" si="20">AVERAGE(N12:O12)</f>
        <v>0</v>
      </c>
      <c r="R12" s="9">
        <f t="shared" ref="R12" si="21">L12-Q12</f>
        <v>0</v>
      </c>
    </row>
    <row r="13" spans="1:18" ht="36" customHeight="1" x14ac:dyDescent="0.3">
      <c r="A13" s="19" t="s">
        <v>265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20"/>
      <c r="O13" s="20"/>
    </row>
    <row r="14" spans="1:18" ht="36" customHeight="1" x14ac:dyDescent="0.3">
      <c r="A14" s="4"/>
      <c r="B14" s="4"/>
      <c r="C14" s="54" t="s">
        <v>9</v>
      </c>
      <c r="D14" s="54"/>
      <c r="E14" s="5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36" customHeight="1" x14ac:dyDescent="0.3">
      <c r="A15" s="49" t="s">
        <v>97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</sheetData>
  <mergeCells count="5">
    <mergeCell ref="A15:R15"/>
    <mergeCell ref="A1:M2"/>
    <mergeCell ref="N2:P2"/>
    <mergeCell ref="Q2:R2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70" zoomScaleNormal="70" workbookViewId="0">
      <selection activeCell="B3" sqref="B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50" t="s">
        <v>269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24</v>
      </c>
      <c r="K3" s="5" t="s">
        <v>99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28.05" customHeight="1" x14ac:dyDescent="0.3">
      <c r="A4" s="2">
        <v>1</v>
      </c>
      <c r="B4" s="48" t="s">
        <v>187</v>
      </c>
      <c r="C4" s="48" t="s">
        <v>182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2" si="0">RANK(L4,$L$4:$L$12)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28.05" customHeight="1" x14ac:dyDescent="0.3">
      <c r="A5" s="2">
        <v>2</v>
      </c>
      <c r="B5" s="48" t="s">
        <v>140</v>
      </c>
      <c r="C5" s="48" t="s">
        <v>32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28.05" customHeight="1" x14ac:dyDescent="0.3">
      <c r="A6" s="2">
        <v>3</v>
      </c>
      <c r="B6" s="48" t="s">
        <v>136</v>
      </c>
      <c r="C6" s="48" t="s">
        <v>137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28.05" customHeight="1" x14ac:dyDescent="0.3">
      <c r="A7" s="2">
        <v>4</v>
      </c>
      <c r="B7" s="48" t="s">
        <v>271</v>
      </c>
      <c r="C7" s="48" t="s">
        <v>39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28.05" customHeight="1" x14ac:dyDescent="0.3">
      <c r="A8" s="2">
        <v>5</v>
      </c>
      <c r="B8" s="48" t="s">
        <v>37</v>
      </c>
      <c r="C8" s="48" t="s">
        <v>36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28.05" customHeight="1" x14ac:dyDescent="0.3">
      <c r="A9" s="2">
        <v>6</v>
      </c>
      <c r="B9" s="48" t="s">
        <v>178</v>
      </c>
      <c r="C9" s="48" t="s">
        <v>28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28.05" customHeight="1" x14ac:dyDescent="0.3">
      <c r="A10" s="2">
        <v>7</v>
      </c>
      <c r="B10" s="48" t="s">
        <v>270</v>
      </c>
      <c r="C10" s="48" t="s">
        <v>32</v>
      </c>
      <c r="D10" s="2"/>
      <c r="E10" s="2"/>
      <c r="F10" s="2"/>
      <c r="G10" s="2"/>
      <c r="H10" s="2"/>
      <c r="I10" s="2">
        <f t="shared" ref="I10:I12" si="14">SUM(D10:H10)</f>
        <v>0</v>
      </c>
      <c r="J10" s="2">
        <f t="shared" ref="J10:J12" si="15">SUM(P10/3)</f>
        <v>0</v>
      </c>
      <c r="K10" s="2"/>
      <c r="L10" s="2">
        <f t="shared" ref="L10:L12" si="16">SUM(J10:K10)</f>
        <v>0</v>
      </c>
      <c r="M10" s="2">
        <f t="shared" si="0"/>
        <v>1</v>
      </c>
      <c r="N10" s="3">
        <f t="shared" ref="N10:N12" si="17">MAX(D10:H10)</f>
        <v>0</v>
      </c>
      <c r="O10" s="3">
        <f t="shared" ref="O10:O12" si="18">MIN(D10:H10)</f>
        <v>0</v>
      </c>
      <c r="P10" s="7">
        <f t="shared" ref="P10:P12" si="19">SUM(I10-N10-O10)</f>
        <v>0</v>
      </c>
      <c r="Q10" s="7">
        <f t="shared" ref="Q10:Q12" si="20">AVERAGE(N10:O10)</f>
        <v>0</v>
      </c>
      <c r="R10" s="9">
        <f t="shared" ref="R10:R12" si="21">L10-Q10</f>
        <v>0</v>
      </c>
    </row>
    <row r="11" spans="1:18" ht="28.05" customHeight="1" x14ac:dyDescent="0.3">
      <c r="A11" s="2">
        <v>8</v>
      </c>
      <c r="B11" s="48" t="s">
        <v>188</v>
      </c>
      <c r="C11" s="48" t="s">
        <v>53</v>
      </c>
      <c r="D11" s="2"/>
      <c r="E11" s="2"/>
      <c r="F11" s="2"/>
      <c r="G11" s="2"/>
      <c r="H11" s="2"/>
      <c r="I11" s="2">
        <f t="shared" si="14"/>
        <v>0</v>
      </c>
      <c r="J11" s="2">
        <f t="shared" si="15"/>
        <v>0</v>
      </c>
      <c r="K11" s="2"/>
      <c r="L11" s="2">
        <f t="shared" si="16"/>
        <v>0</v>
      </c>
      <c r="M11" s="2">
        <f t="shared" si="0"/>
        <v>1</v>
      </c>
      <c r="N11" s="3">
        <f t="shared" si="17"/>
        <v>0</v>
      </c>
      <c r="O11" s="3">
        <f t="shared" si="18"/>
        <v>0</v>
      </c>
      <c r="P11" s="7">
        <f t="shared" si="19"/>
        <v>0</v>
      </c>
      <c r="Q11" s="7">
        <f t="shared" si="20"/>
        <v>0</v>
      </c>
      <c r="R11" s="9">
        <f t="shared" si="21"/>
        <v>0</v>
      </c>
    </row>
    <row r="12" spans="1:18" ht="28.05" customHeight="1" x14ac:dyDescent="0.3">
      <c r="A12" s="2">
        <v>9</v>
      </c>
      <c r="B12" s="48" t="s">
        <v>272</v>
      </c>
      <c r="C12" s="48" t="s">
        <v>131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16"/>
        <v>0</v>
      </c>
      <c r="M12" s="2">
        <f t="shared" si="0"/>
        <v>1</v>
      </c>
      <c r="N12" s="3">
        <f t="shared" si="17"/>
        <v>0</v>
      </c>
      <c r="O12" s="3">
        <f t="shared" si="18"/>
        <v>0</v>
      </c>
      <c r="P12" s="7">
        <f t="shared" si="19"/>
        <v>0</v>
      </c>
      <c r="Q12" s="7">
        <f t="shared" si="20"/>
        <v>0</v>
      </c>
      <c r="R12" s="9">
        <f t="shared" si="21"/>
        <v>0</v>
      </c>
    </row>
    <row r="13" spans="1:18" ht="28.05" customHeight="1" x14ac:dyDescent="0.3">
      <c r="A13" s="2">
        <v>10</v>
      </c>
      <c r="B13" s="48" t="s">
        <v>91</v>
      </c>
      <c r="C13" s="48" t="s">
        <v>32</v>
      </c>
      <c r="D13" s="2"/>
      <c r="E13" s="2"/>
      <c r="F13" s="2"/>
      <c r="G13" s="2"/>
      <c r="H13" s="2"/>
      <c r="I13" s="2">
        <f t="shared" ref="I13:I14" si="22">SUM(D13:H13)</f>
        <v>0</v>
      </c>
      <c r="J13" s="2">
        <f t="shared" ref="J13:J14" si="23">SUM(P13/3)</f>
        <v>0</v>
      </c>
      <c r="K13" s="2"/>
      <c r="L13" s="2">
        <f t="shared" ref="L13:L14" si="24">SUM(J13:K13)</f>
        <v>0</v>
      </c>
      <c r="M13" s="2">
        <f t="shared" ref="M13:M14" si="25">RANK(L13,$L$4:$L$12)</f>
        <v>1</v>
      </c>
      <c r="N13" s="3">
        <f t="shared" ref="N13:N14" si="26">MAX(D13:H13)</f>
        <v>0</v>
      </c>
      <c r="O13" s="3">
        <f t="shared" ref="O13:O14" si="27">MIN(D13:H13)</f>
        <v>0</v>
      </c>
      <c r="P13" s="7">
        <f t="shared" ref="P13:P14" si="28">SUM(I13-N13-O13)</f>
        <v>0</v>
      </c>
      <c r="Q13" s="7">
        <f t="shared" ref="Q13:Q14" si="29">AVERAGE(N13:O13)</f>
        <v>0</v>
      </c>
      <c r="R13" s="9">
        <f t="shared" ref="R13:R14" si="30">L13-Q13</f>
        <v>0</v>
      </c>
    </row>
    <row r="14" spans="1:18" ht="28.05" customHeight="1" x14ac:dyDescent="0.3">
      <c r="A14" s="2">
        <v>11</v>
      </c>
      <c r="B14" s="48" t="s">
        <v>38</v>
      </c>
      <c r="C14" s="48" t="s">
        <v>23</v>
      </c>
      <c r="D14" s="2"/>
      <c r="E14" s="2"/>
      <c r="F14" s="2"/>
      <c r="G14" s="2"/>
      <c r="H14" s="2"/>
      <c r="I14" s="2">
        <f t="shared" si="22"/>
        <v>0</v>
      </c>
      <c r="J14" s="2">
        <f t="shared" si="23"/>
        <v>0</v>
      </c>
      <c r="K14" s="2"/>
      <c r="L14" s="2">
        <f t="shared" si="24"/>
        <v>0</v>
      </c>
      <c r="M14" s="2">
        <f t="shared" si="25"/>
        <v>1</v>
      </c>
      <c r="N14" s="3">
        <f t="shared" si="26"/>
        <v>0</v>
      </c>
      <c r="O14" s="3">
        <f t="shared" si="27"/>
        <v>0</v>
      </c>
      <c r="P14" s="7">
        <f t="shared" si="28"/>
        <v>0</v>
      </c>
      <c r="Q14" s="7">
        <f t="shared" si="29"/>
        <v>0</v>
      </c>
      <c r="R14" s="9">
        <f t="shared" si="30"/>
        <v>0</v>
      </c>
    </row>
    <row r="15" spans="1:18" ht="36" customHeight="1" x14ac:dyDescent="0.3">
      <c r="A15" s="56" t="s">
        <v>204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7"/>
      <c r="O15" s="57"/>
    </row>
    <row r="16" spans="1:18" ht="36" customHeight="1" x14ac:dyDescent="0.3">
      <c r="A16" s="4"/>
      <c r="B16" s="4"/>
      <c r="C16" s="54" t="s">
        <v>9</v>
      </c>
      <c r="D16" s="54"/>
      <c r="E16" s="5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36" customHeight="1" x14ac:dyDescent="0.3">
      <c r="A17" s="49" t="s">
        <v>97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</row>
  </sheetData>
  <sortState ref="A4:C12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workbookViewId="0">
      <selection activeCell="S11" sqref="S11"/>
    </sheetView>
  </sheetViews>
  <sheetFormatPr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8.88671875" style="1"/>
  </cols>
  <sheetData>
    <row r="1" spans="1:18" ht="27.6" customHeight="1" x14ac:dyDescent="0.3">
      <c r="A1" s="50" t="s">
        <v>305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8" ht="24.6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21</v>
      </c>
      <c r="J3" s="6" t="s">
        <v>24</v>
      </c>
      <c r="K3" s="6" t="s">
        <v>13</v>
      </c>
      <c r="L3" s="5" t="s">
        <v>15</v>
      </c>
      <c r="M3" s="2" t="s">
        <v>0</v>
      </c>
      <c r="N3" s="13" t="s">
        <v>16</v>
      </c>
      <c r="O3" s="13" t="s">
        <v>17</v>
      </c>
      <c r="P3" s="14" t="s">
        <v>14</v>
      </c>
      <c r="Q3" s="8" t="s">
        <v>18</v>
      </c>
      <c r="R3" s="12" t="s">
        <v>19</v>
      </c>
    </row>
    <row r="4" spans="1:18" ht="30" customHeight="1" x14ac:dyDescent="0.3">
      <c r="A4" s="2">
        <v>1</v>
      </c>
      <c r="B4" s="82" t="s">
        <v>275</v>
      </c>
      <c r="C4" s="82" t="s">
        <v>39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RANK(L4,$L$4:$L$12)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82" t="s">
        <v>215</v>
      </c>
      <c r="C5" s="82" t="s">
        <v>207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>RANK(L5,$L$4:$L$12)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3">AVERAGE(N5:O5)</f>
        <v>0</v>
      </c>
      <c r="R5" s="9">
        <f t="shared" ref="R5:R8" si="4">L5-Q5</f>
        <v>0</v>
      </c>
    </row>
    <row r="6" spans="1:18" ht="30" customHeight="1" x14ac:dyDescent="0.3">
      <c r="A6" s="2">
        <v>3</v>
      </c>
      <c r="B6" s="82" t="s">
        <v>274</v>
      </c>
      <c r="C6" s="82" t="s">
        <v>39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RANK(L6,$L$4:$L$12)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0" customHeight="1" x14ac:dyDescent="0.3">
      <c r="A7" s="2">
        <v>4</v>
      </c>
      <c r="B7" s="82" t="s">
        <v>273</v>
      </c>
      <c r="C7" s="82" t="s">
        <v>137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RANK(L7,$L$4:$L$12)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0" customHeight="1" x14ac:dyDescent="0.3">
      <c r="A8" s="2">
        <v>5</v>
      </c>
      <c r="B8" s="82" t="s">
        <v>274</v>
      </c>
      <c r="C8" s="82" t="s">
        <v>39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RANK(L8,$L$4:$L$12)</f>
        <v>1</v>
      </c>
      <c r="N8" s="3">
        <f t="shared" ref="N8" si="5">MAX(D8:H8)</f>
        <v>0</v>
      </c>
      <c r="O8" s="3">
        <f t="shared" ref="O8" si="6">MIN(D8:H8)</f>
        <v>0</v>
      </c>
      <c r="P8" s="7">
        <f t="shared" ref="P8" si="7">SUM(I8-N8-O8)</f>
        <v>0</v>
      </c>
      <c r="Q8" s="7">
        <f t="shared" si="3"/>
        <v>0</v>
      </c>
      <c r="R8" s="10">
        <f t="shared" si="4"/>
        <v>0</v>
      </c>
    </row>
    <row r="9" spans="1:18" ht="30" customHeight="1" x14ac:dyDescent="0.3">
      <c r="A9" s="47" t="s">
        <v>81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20"/>
      <c r="O9" s="20"/>
    </row>
    <row r="10" spans="1:18" ht="30" customHeight="1" x14ac:dyDescent="0.3">
      <c r="A10" s="4"/>
      <c r="B10" s="4"/>
      <c r="C10" s="46" t="s">
        <v>9</v>
      </c>
      <c r="D10" s="46"/>
      <c r="E10" s="46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0" customHeight="1" x14ac:dyDescent="0.3">
      <c r="A11" s="49" t="s">
        <v>97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</row>
    <row r="12" spans="1:18" ht="30" customHeight="1" x14ac:dyDescent="0.3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</row>
    <row r="13" spans="1:18" ht="30" customHeight="1" x14ac:dyDescent="0.3"/>
    <row r="14" spans="1:18" ht="30" customHeight="1" x14ac:dyDescent="0.3"/>
    <row r="15" spans="1:18" ht="37.5" customHeight="1" x14ac:dyDescent="0.3"/>
    <row r="16" spans="1:18" ht="12.75" customHeight="1" x14ac:dyDescent="0.3"/>
    <row r="17" ht="16.2" customHeight="1" x14ac:dyDescent="0.3"/>
  </sheetData>
  <mergeCells count="4">
    <mergeCell ref="A1:M2"/>
    <mergeCell ref="N2:P2"/>
    <mergeCell ref="Q2:R2"/>
    <mergeCell ref="A11:R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activeCell="C3" sqref="C3"/>
    </sheetView>
  </sheetViews>
  <sheetFormatPr defaultRowHeight="16.2" x14ac:dyDescent="0.3"/>
  <cols>
    <col min="1" max="1" width="4.77734375" style="64" customWidth="1"/>
    <col min="2" max="2" width="8.88671875" style="64"/>
    <col min="3" max="3" width="11.109375" style="64" customWidth="1"/>
    <col min="4" max="17" width="6.77734375" style="64" customWidth="1"/>
    <col min="18" max="18" width="10.6640625" style="64" bestFit="1" customWidth="1"/>
    <col min="19" max="16384" width="8.88671875" style="64"/>
  </cols>
  <sheetData>
    <row r="1" spans="1:18" x14ac:dyDescent="0.3">
      <c r="A1" s="50" t="s">
        <v>306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65"/>
      <c r="O1" s="65"/>
      <c r="P1" s="71"/>
      <c r="Q1" s="71"/>
      <c r="R1" s="65"/>
    </row>
    <row r="2" spans="1:18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2" t="s">
        <v>22</v>
      </c>
      <c r="O2" s="52"/>
      <c r="P2" s="52"/>
      <c r="Q2" s="53" t="s">
        <v>20</v>
      </c>
      <c r="R2" s="53"/>
    </row>
    <row r="3" spans="1:18" ht="55.2" x14ac:dyDescent="0.3">
      <c r="A3" s="66" t="s">
        <v>1</v>
      </c>
      <c r="B3" s="66" t="s">
        <v>2</v>
      </c>
      <c r="C3" s="66" t="s">
        <v>3</v>
      </c>
      <c r="D3" s="66" t="s">
        <v>4</v>
      </c>
      <c r="E3" s="66" t="s">
        <v>5</v>
      </c>
      <c r="F3" s="66" t="s">
        <v>6</v>
      </c>
      <c r="G3" s="66" t="s">
        <v>7</v>
      </c>
      <c r="H3" s="66" t="s">
        <v>8</v>
      </c>
      <c r="I3" s="75" t="s">
        <v>21</v>
      </c>
      <c r="J3" s="70" t="s">
        <v>24</v>
      </c>
      <c r="K3" s="70" t="s">
        <v>13</v>
      </c>
      <c r="L3" s="69" t="s">
        <v>15</v>
      </c>
      <c r="M3" s="66" t="s">
        <v>0</v>
      </c>
      <c r="N3" s="77" t="s">
        <v>16</v>
      </c>
      <c r="O3" s="77" t="s">
        <v>17</v>
      </c>
      <c r="P3" s="78" t="s">
        <v>14</v>
      </c>
      <c r="Q3" s="72" t="s">
        <v>18</v>
      </c>
      <c r="R3" s="76" t="s">
        <v>19</v>
      </c>
    </row>
    <row r="4" spans="1:18" ht="36" customHeight="1" x14ac:dyDescent="0.3">
      <c r="A4" s="66">
        <v>1</v>
      </c>
      <c r="B4" s="48" t="s">
        <v>281</v>
      </c>
      <c r="C4" s="48" t="s">
        <v>39</v>
      </c>
      <c r="D4" s="66"/>
      <c r="E4" s="66"/>
      <c r="F4" s="66"/>
      <c r="G4" s="66"/>
      <c r="H4" s="66"/>
      <c r="I4" s="66">
        <f>SUM(D4:H4)</f>
        <v>0</v>
      </c>
      <c r="J4" s="66">
        <f>SUM(P4/3)</f>
        <v>0</v>
      </c>
      <c r="K4" s="66"/>
      <c r="L4" s="66">
        <f>SUM(J4:K4)</f>
        <v>0</v>
      </c>
      <c r="M4" s="66">
        <f t="shared" ref="M4:M11" si="0">RANK(L4,$L$4:$L$18)</f>
        <v>1</v>
      </c>
      <c r="N4" s="67">
        <f t="shared" ref="N4:N11" si="1">MAX(D4:H4)</f>
        <v>0</v>
      </c>
      <c r="O4" s="67">
        <f t="shared" ref="O4:O11" si="2">MIN(D4:H4)</f>
        <v>0</v>
      </c>
      <c r="P4" s="71">
        <f t="shared" ref="P4:P11" si="3">SUM(I4-N4-O4)</f>
        <v>0</v>
      </c>
      <c r="Q4" s="71">
        <f>AVERAGE(N4:O4)</f>
        <v>0</v>
      </c>
      <c r="R4" s="74">
        <f>L4-Q4</f>
        <v>0</v>
      </c>
    </row>
    <row r="5" spans="1:18" ht="36" customHeight="1" x14ac:dyDescent="0.3">
      <c r="A5" s="66">
        <v>2</v>
      </c>
      <c r="B5" s="48" t="s">
        <v>280</v>
      </c>
      <c r="C5" s="48" t="s">
        <v>207</v>
      </c>
      <c r="D5" s="66"/>
      <c r="E5" s="66"/>
      <c r="F5" s="66"/>
      <c r="G5" s="66"/>
      <c r="H5" s="66"/>
      <c r="I5" s="66">
        <f t="shared" ref="I5:I6" si="4">SUM(D5:H5)</f>
        <v>0</v>
      </c>
      <c r="J5" s="66">
        <f t="shared" ref="J5:J6" si="5">SUM(P5/3)</f>
        <v>0</v>
      </c>
      <c r="K5" s="66"/>
      <c r="L5" s="66">
        <f t="shared" ref="L5:L6" si="6">SUM(J5:K5)</f>
        <v>0</v>
      </c>
      <c r="M5" s="66">
        <f t="shared" si="0"/>
        <v>1</v>
      </c>
      <c r="N5" s="67">
        <f t="shared" si="1"/>
        <v>0</v>
      </c>
      <c r="O5" s="67">
        <f t="shared" si="2"/>
        <v>0</v>
      </c>
      <c r="P5" s="71">
        <f t="shared" si="3"/>
        <v>0</v>
      </c>
      <c r="Q5" s="71">
        <f t="shared" ref="Q5:Q6" si="7">AVERAGE(N5:O5)</f>
        <v>0</v>
      </c>
      <c r="R5" s="73">
        <f t="shared" ref="R5:R6" si="8">L5-Q5</f>
        <v>0</v>
      </c>
    </row>
    <row r="6" spans="1:18" ht="36" customHeight="1" x14ac:dyDescent="0.3">
      <c r="A6" s="66">
        <v>3</v>
      </c>
      <c r="B6" s="48" t="s">
        <v>276</v>
      </c>
      <c r="C6" s="48" t="s">
        <v>137</v>
      </c>
      <c r="D6" s="66"/>
      <c r="E6" s="66"/>
      <c r="F6" s="66"/>
      <c r="G6" s="66"/>
      <c r="H6" s="66"/>
      <c r="I6" s="66">
        <f t="shared" si="4"/>
        <v>0</v>
      </c>
      <c r="J6" s="66">
        <f t="shared" si="5"/>
        <v>0</v>
      </c>
      <c r="K6" s="66"/>
      <c r="L6" s="66">
        <f t="shared" si="6"/>
        <v>0</v>
      </c>
      <c r="M6" s="66">
        <f t="shared" si="0"/>
        <v>1</v>
      </c>
      <c r="N6" s="67">
        <f t="shared" si="1"/>
        <v>0</v>
      </c>
      <c r="O6" s="67">
        <f t="shared" si="2"/>
        <v>0</v>
      </c>
      <c r="P6" s="71">
        <f t="shared" si="3"/>
        <v>0</v>
      </c>
      <c r="Q6" s="71">
        <f t="shared" si="7"/>
        <v>0</v>
      </c>
      <c r="R6" s="73">
        <f t="shared" si="8"/>
        <v>0</v>
      </c>
    </row>
    <row r="7" spans="1:18" ht="36" customHeight="1" x14ac:dyDescent="0.3">
      <c r="A7" s="66">
        <v>4</v>
      </c>
      <c r="B7" s="48" t="s">
        <v>282</v>
      </c>
      <c r="C7" s="48" t="s">
        <v>300</v>
      </c>
      <c r="D7" s="66"/>
      <c r="E7" s="66"/>
      <c r="F7" s="66"/>
      <c r="G7" s="66"/>
      <c r="H7" s="66"/>
      <c r="I7" s="66">
        <f>SUM(D7:H7)</f>
        <v>0</v>
      </c>
      <c r="J7" s="66">
        <f>SUM(P7/3)</f>
        <v>0</v>
      </c>
      <c r="K7" s="66"/>
      <c r="L7" s="66">
        <f>SUM(J7:K7)</f>
        <v>0</v>
      </c>
      <c r="M7" s="66">
        <f t="shared" si="0"/>
        <v>1</v>
      </c>
      <c r="N7" s="67">
        <f t="shared" si="1"/>
        <v>0</v>
      </c>
      <c r="O7" s="67">
        <f t="shared" si="2"/>
        <v>0</v>
      </c>
      <c r="P7" s="71">
        <f t="shared" si="3"/>
        <v>0</v>
      </c>
      <c r="Q7" s="71">
        <f>AVERAGE(N7:O7)</f>
        <v>0</v>
      </c>
      <c r="R7" s="74">
        <f>L7-Q7</f>
        <v>0</v>
      </c>
    </row>
    <row r="8" spans="1:18" ht="36" customHeight="1" x14ac:dyDescent="0.3">
      <c r="A8" s="66">
        <v>5</v>
      </c>
      <c r="B8" s="48" t="s">
        <v>277</v>
      </c>
      <c r="C8" s="48" t="s">
        <v>137</v>
      </c>
      <c r="D8" s="66"/>
      <c r="E8" s="66"/>
      <c r="F8" s="66"/>
      <c r="G8" s="66"/>
      <c r="H8" s="66"/>
      <c r="I8" s="66">
        <f t="shared" ref="I8:I9" si="9">SUM(D8:H8)</f>
        <v>0</v>
      </c>
      <c r="J8" s="66">
        <f t="shared" ref="J8:J9" si="10">SUM(P8/3)</f>
        <v>0</v>
      </c>
      <c r="K8" s="66"/>
      <c r="L8" s="66">
        <f t="shared" ref="L8:L9" si="11">SUM(J8:K8)</f>
        <v>0</v>
      </c>
      <c r="M8" s="66">
        <f t="shared" si="0"/>
        <v>1</v>
      </c>
      <c r="N8" s="67">
        <f t="shared" si="1"/>
        <v>0</v>
      </c>
      <c r="O8" s="67">
        <f t="shared" si="2"/>
        <v>0</v>
      </c>
      <c r="P8" s="71">
        <f t="shared" si="3"/>
        <v>0</v>
      </c>
      <c r="Q8" s="71">
        <f t="shared" ref="Q8:Q9" si="12">AVERAGE(N8:O8)</f>
        <v>0</v>
      </c>
      <c r="R8" s="73">
        <f t="shared" ref="R8:R9" si="13">L8-Q8</f>
        <v>0</v>
      </c>
    </row>
    <row r="9" spans="1:18" ht="36" customHeight="1" x14ac:dyDescent="0.3">
      <c r="A9" s="66">
        <v>6</v>
      </c>
      <c r="B9" s="48" t="s">
        <v>249</v>
      </c>
      <c r="C9" s="48" t="s">
        <v>36</v>
      </c>
      <c r="D9" s="66"/>
      <c r="E9" s="66"/>
      <c r="F9" s="66"/>
      <c r="G9" s="66"/>
      <c r="H9" s="66"/>
      <c r="I9" s="66">
        <f t="shared" si="9"/>
        <v>0</v>
      </c>
      <c r="J9" s="66">
        <f t="shared" si="10"/>
        <v>0</v>
      </c>
      <c r="K9" s="66"/>
      <c r="L9" s="66">
        <f t="shared" si="11"/>
        <v>0</v>
      </c>
      <c r="M9" s="66">
        <f t="shared" si="0"/>
        <v>1</v>
      </c>
      <c r="N9" s="67">
        <f t="shared" si="1"/>
        <v>0</v>
      </c>
      <c r="O9" s="67">
        <f t="shared" si="2"/>
        <v>0</v>
      </c>
      <c r="P9" s="71">
        <f t="shared" si="3"/>
        <v>0</v>
      </c>
      <c r="Q9" s="71">
        <f t="shared" si="12"/>
        <v>0</v>
      </c>
      <c r="R9" s="73">
        <f t="shared" si="13"/>
        <v>0</v>
      </c>
    </row>
    <row r="10" spans="1:18" ht="36" customHeight="1" x14ac:dyDescent="0.3">
      <c r="A10" s="66">
        <v>7</v>
      </c>
      <c r="B10" s="48" t="s">
        <v>251</v>
      </c>
      <c r="C10" s="48" t="s">
        <v>39</v>
      </c>
      <c r="D10" s="66"/>
      <c r="E10" s="66"/>
      <c r="F10" s="66"/>
      <c r="G10" s="66"/>
      <c r="H10" s="66"/>
      <c r="I10" s="66">
        <f>SUM(D10:H10)</f>
        <v>0</v>
      </c>
      <c r="J10" s="66">
        <f>SUM(P10/3)</f>
        <v>0</v>
      </c>
      <c r="K10" s="66"/>
      <c r="L10" s="66">
        <f>SUM(J10:K10)</f>
        <v>0</v>
      </c>
      <c r="M10" s="66">
        <f t="shared" si="0"/>
        <v>1</v>
      </c>
      <c r="N10" s="67">
        <f t="shared" si="1"/>
        <v>0</v>
      </c>
      <c r="O10" s="67">
        <f t="shared" si="2"/>
        <v>0</v>
      </c>
      <c r="P10" s="71">
        <f t="shared" si="3"/>
        <v>0</v>
      </c>
      <c r="Q10" s="71">
        <f>AVERAGE(N10:O10)</f>
        <v>0</v>
      </c>
      <c r="R10" s="74">
        <f>L10-Q10</f>
        <v>0</v>
      </c>
    </row>
    <row r="11" spans="1:18" ht="36" customHeight="1" x14ac:dyDescent="0.3">
      <c r="A11" s="66">
        <v>8</v>
      </c>
      <c r="B11" s="48" t="s">
        <v>278</v>
      </c>
      <c r="C11" s="48" t="s">
        <v>279</v>
      </c>
      <c r="D11" s="66"/>
      <c r="E11" s="66"/>
      <c r="F11" s="66"/>
      <c r="G11" s="66"/>
      <c r="H11" s="66"/>
      <c r="I11" s="66">
        <f t="shared" ref="I11" si="14">SUM(D11:H11)</f>
        <v>0</v>
      </c>
      <c r="J11" s="66">
        <f t="shared" ref="J11" si="15">SUM(P11/3)</f>
        <v>0</v>
      </c>
      <c r="K11" s="66"/>
      <c r="L11" s="66">
        <f t="shared" ref="L11" si="16">SUM(J11:K11)</f>
        <v>0</v>
      </c>
      <c r="M11" s="66">
        <f t="shared" si="0"/>
        <v>1</v>
      </c>
      <c r="N11" s="67">
        <f t="shared" si="1"/>
        <v>0</v>
      </c>
      <c r="O11" s="67">
        <f t="shared" si="2"/>
        <v>0</v>
      </c>
      <c r="P11" s="71">
        <f t="shared" si="3"/>
        <v>0</v>
      </c>
      <c r="Q11" s="71">
        <f t="shared" ref="Q11" si="17">AVERAGE(N11:O11)</f>
        <v>0</v>
      </c>
      <c r="R11" s="73">
        <f t="shared" ref="R11" si="18">L11-Q11</f>
        <v>0</v>
      </c>
    </row>
    <row r="12" spans="1:18" ht="21" customHeight="1" x14ac:dyDescent="0.3">
      <c r="A12" s="56" t="s">
        <v>88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7"/>
      <c r="O12" s="57"/>
      <c r="P12" s="71"/>
      <c r="Q12" s="71"/>
      <c r="R12" s="65"/>
    </row>
    <row r="13" spans="1:18" ht="21" customHeight="1" x14ac:dyDescent="0.3">
      <c r="A13" s="68"/>
      <c r="B13" s="68"/>
      <c r="C13" s="54" t="s">
        <v>9</v>
      </c>
      <c r="D13" s="54"/>
      <c r="E13" s="54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71"/>
      <c r="Q13" s="71"/>
      <c r="R13" s="65"/>
    </row>
    <row r="14" spans="1:18" ht="21" customHeight="1" x14ac:dyDescent="0.3">
      <c r="A14" s="49" t="s">
        <v>97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</row>
    <row r="15" spans="1:18" ht="21" customHeight="1" x14ac:dyDescent="0.3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</row>
    <row r="16" spans="1:18" ht="21" customHeight="1" x14ac:dyDescent="0.3">
      <c r="A16" s="79"/>
      <c r="B16" s="80"/>
      <c r="C16" s="81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67"/>
      <c r="O16" s="67"/>
      <c r="P16" s="71"/>
      <c r="Q16" s="71"/>
      <c r="R16" s="74"/>
    </row>
    <row r="17" spans="1:18" ht="21" customHeight="1" x14ac:dyDescent="0.3">
      <c r="A17" s="79"/>
      <c r="B17" s="80"/>
      <c r="C17" s="81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67"/>
      <c r="O17" s="67"/>
      <c r="P17" s="71"/>
      <c r="Q17" s="71"/>
      <c r="R17" s="73"/>
    </row>
    <row r="18" spans="1:18" ht="21" customHeight="1" x14ac:dyDescent="0.3">
      <c r="A18" s="79"/>
      <c r="B18" s="80"/>
      <c r="C18" s="81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67"/>
      <c r="O18" s="67"/>
      <c r="P18" s="71"/>
      <c r="Q18" s="71"/>
      <c r="R18" s="73"/>
    </row>
    <row r="19" spans="1:18" ht="21" customHeight="1" x14ac:dyDescent="0.3"/>
    <row r="21" spans="1:18" ht="16.2" customHeight="1" x14ac:dyDescent="0.3"/>
  </sheetData>
  <mergeCells count="6">
    <mergeCell ref="A1:M2"/>
    <mergeCell ref="N2:P2"/>
    <mergeCell ref="Q2:R2"/>
    <mergeCell ref="A12:O12"/>
    <mergeCell ref="C13:E13"/>
    <mergeCell ref="A14:R1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30</vt:i4>
      </vt:variant>
    </vt:vector>
  </HeadingPairs>
  <TitlesOfParts>
    <vt:vector size="30" baseType="lpstr">
      <vt:lpstr>1國女奇兵</vt:lpstr>
      <vt:lpstr>2國男奇兵</vt:lpstr>
      <vt:lpstr>3小高男奇兵</vt:lpstr>
      <vt:lpstr>4國女雙兵</vt:lpstr>
      <vt:lpstr>5國男雙兵</vt:lpstr>
      <vt:lpstr>6小高女雙兵</vt:lpstr>
      <vt:lpstr>7小高男雙兵</vt:lpstr>
      <vt:lpstr>8社女短兵</vt:lpstr>
      <vt:lpstr>9社男短兵</vt:lpstr>
      <vt:lpstr>10國女短兵 </vt:lpstr>
      <vt:lpstr>11國男短兵</vt:lpstr>
      <vt:lpstr>12小高女劍術</vt:lpstr>
      <vt:lpstr>13小高男劍術</vt:lpstr>
      <vt:lpstr>14小低男國術劍術</vt:lpstr>
      <vt:lpstr>15小高男國術刀術</vt:lpstr>
      <vt:lpstr>16小高女國術功夫扇</vt:lpstr>
      <vt:lpstr>17小高男國術功夫扇</vt:lpstr>
      <vt:lpstr>18小低女國術功夫扇</vt:lpstr>
      <vt:lpstr>19小低男國術功夫扇</vt:lpstr>
      <vt:lpstr>20國女國術長兵</vt:lpstr>
      <vt:lpstr>21國男國術長兵</vt:lpstr>
      <vt:lpstr>22小高女國術長兵</vt:lpstr>
      <vt:lpstr>23小高男國術長兵</vt:lpstr>
      <vt:lpstr>24小低男國術長兵器</vt:lpstr>
      <vt:lpstr>25國女國術棍術</vt:lpstr>
      <vt:lpstr>26國男國術棍術</vt:lpstr>
      <vt:lpstr>27小高女國術棍術</vt:lpstr>
      <vt:lpstr>28小高男國術棍術</vt:lpstr>
      <vt:lpstr>29小低女國術 棍術</vt:lpstr>
      <vt:lpstr>30小低男國術 棍術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user20190928</cp:lastModifiedBy>
  <cp:lastPrinted>2021-03-26T05:59:17Z</cp:lastPrinted>
  <dcterms:created xsi:type="dcterms:W3CDTF">2017-10-16T13:29:03Z</dcterms:created>
  <dcterms:modified xsi:type="dcterms:W3CDTF">2021-03-26T05:59:25Z</dcterms:modified>
</cp:coreProperties>
</file>