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LJH\Desktop\國武術\113秋季\賽程表\"/>
    </mc:Choice>
  </mc:AlternateContent>
  <bookViews>
    <workbookView xWindow="0" yWindow="0" windowWidth="30720" windowHeight="12828" firstSheet="11" activeTab="14"/>
  </bookViews>
  <sheets>
    <sheet name="28國男內家拳" sheetId="1" r:id="rId1"/>
    <sheet name="29國女內家拳" sheetId="2" r:id="rId2"/>
    <sheet name="30小高男內家拳" sheetId="3" r:id="rId3"/>
    <sheet name="31小低男五步拳" sheetId="4" r:id="rId4"/>
    <sheet name="32小低女五步拳" sheetId="5" r:id="rId5"/>
    <sheet name="33幼兒五步拳" sheetId="6" r:id="rId6"/>
    <sheet name="34國男雙兵器" sheetId="7" r:id="rId7"/>
    <sheet name="35小高男雙兵器" sheetId="8" r:id="rId8"/>
    <sheet name="36小高女雙兵器" sheetId="9" r:id="rId9"/>
    <sheet name="37小高男功夫扇" sheetId="10" r:id="rId10"/>
    <sheet name="38小高女功夫扇" sheetId="11" r:id="rId11"/>
    <sheet name="39小低女金羅漢" sheetId="12" r:id="rId12"/>
    <sheet name="40小低男金羅漢" sheetId="13" r:id="rId13"/>
    <sheet name="41小高女金羅漢" sheetId="14" r:id="rId14"/>
    <sheet name="42小高男金羅漢" sheetId="15" r:id="rId15"/>
    <sheet name="43國女金羅漢" sheetId="16" r:id="rId16"/>
    <sheet name="44國男金羅漢" sheetId="17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17" l="1"/>
  <c r="N9" i="17"/>
  <c r="N10" i="17"/>
  <c r="N6" i="16"/>
  <c r="O9" i="16"/>
  <c r="N7" i="16"/>
  <c r="O4" i="16"/>
  <c r="O8" i="16"/>
  <c r="O9" i="15"/>
  <c r="O28" i="15"/>
  <c r="N29" i="15"/>
  <c r="O11" i="15"/>
  <c r="O27" i="15"/>
  <c r="O19" i="15"/>
  <c r="O14" i="15"/>
  <c r="O20" i="15"/>
  <c r="N25" i="15"/>
  <c r="O18" i="15"/>
  <c r="N21" i="15"/>
  <c r="N24" i="15"/>
  <c r="O15" i="15"/>
  <c r="O10" i="15"/>
  <c r="N7" i="15"/>
  <c r="N13" i="15"/>
  <c r="N23" i="15"/>
  <c r="O4" i="15"/>
  <c r="N21" i="14"/>
  <c r="O9" i="14"/>
  <c r="O23" i="14"/>
  <c r="O17" i="14"/>
  <c r="N24" i="14"/>
  <c r="O20" i="14"/>
  <c r="O16" i="14"/>
  <c r="N13" i="14"/>
  <c r="O19" i="14"/>
  <c r="O11" i="14"/>
  <c r="O10" i="14"/>
  <c r="O26" i="14"/>
  <c r="N25" i="14"/>
  <c r="O18" i="14"/>
  <c r="O14" i="14"/>
  <c r="N4" i="14"/>
  <c r="N12" i="13"/>
  <c r="N11" i="13"/>
  <c r="N7" i="13"/>
  <c r="O5" i="13"/>
  <c r="N13" i="13"/>
  <c r="O6" i="13"/>
  <c r="N10" i="13"/>
  <c r="O4" i="13"/>
  <c r="O13" i="12"/>
  <c r="N11" i="12"/>
  <c r="O8" i="12"/>
  <c r="O7" i="11"/>
  <c r="N11" i="11"/>
  <c r="N13" i="11"/>
  <c r="N14" i="11"/>
  <c r="O8" i="11"/>
  <c r="N10" i="11"/>
  <c r="O6" i="11"/>
  <c r="O9" i="11"/>
  <c r="N17" i="11"/>
  <c r="N15" i="11"/>
  <c r="N7" i="10"/>
  <c r="N9" i="10"/>
  <c r="O5" i="10"/>
  <c r="O4" i="10"/>
  <c r="N8" i="9"/>
  <c r="N5" i="9"/>
  <c r="O4" i="9"/>
  <c r="O6" i="8"/>
  <c r="O10" i="8"/>
  <c r="O9" i="8"/>
  <c r="O4" i="8"/>
  <c r="O6" i="7"/>
  <c r="O10" i="7"/>
  <c r="N8" i="7"/>
  <c r="O9" i="7"/>
  <c r="O7" i="7"/>
  <c r="N9" i="6"/>
  <c r="O8" i="6"/>
  <c r="N6" i="5"/>
  <c r="N8" i="5"/>
  <c r="O15" i="5"/>
  <c r="N16" i="5"/>
  <c r="O12" i="4"/>
  <c r="O7" i="4"/>
  <c r="O8" i="4"/>
  <c r="N5" i="4"/>
  <c r="N15" i="4"/>
  <c r="N9" i="4"/>
  <c r="N16" i="4"/>
  <c r="N13" i="4"/>
  <c r="O14" i="4"/>
  <c r="N5" i="3"/>
  <c r="N6" i="3"/>
  <c r="O5" i="2"/>
  <c r="O6" i="2"/>
  <c r="L6" i="17"/>
  <c r="M6" i="17" s="1"/>
  <c r="L7" i="17"/>
  <c r="L8" i="17"/>
  <c r="M8" i="17"/>
  <c r="L9" i="17"/>
  <c r="L10" i="17"/>
  <c r="L26" i="15"/>
  <c r="L27" i="15"/>
  <c r="L28" i="15"/>
  <c r="L29" i="15"/>
  <c r="L19" i="15"/>
  <c r="L20" i="15"/>
  <c r="M20" i="15" s="1"/>
  <c r="L21" i="15"/>
  <c r="L22" i="15"/>
  <c r="L23" i="15"/>
  <c r="L24" i="15"/>
  <c r="M24" i="15"/>
  <c r="L25" i="15"/>
  <c r="L20" i="14"/>
  <c r="M20" i="14" s="1"/>
  <c r="L21" i="14"/>
  <c r="L22" i="14"/>
  <c r="M22" i="14" s="1"/>
  <c r="L23" i="14"/>
  <c r="L24" i="14"/>
  <c r="L25" i="14"/>
  <c r="M25" i="14" s="1"/>
  <c r="L26" i="14"/>
  <c r="L8" i="12"/>
  <c r="M8" i="12" s="1"/>
  <c r="L9" i="12"/>
  <c r="L10" i="12"/>
  <c r="L11" i="12"/>
  <c r="L12" i="12"/>
  <c r="L13" i="12"/>
  <c r="M13" i="12" s="1"/>
  <c r="L14" i="12"/>
  <c r="L17" i="11"/>
  <c r="M17" i="11" s="1"/>
  <c r="L10" i="11"/>
  <c r="L11" i="11"/>
  <c r="L12" i="11"/>
  <c r="M12" i="11" s="1"/>
  <c r="L13" i="11"/>
  <c r="L14" i="11"/>
  <c r="M14" i="11"/>
  <c r="L15" i="11"/>
  <c r="L16" i="11"/>
  <c r="L6" i="8"/>
  <c r="L7" i="8"/>
  <c r="N7" i="8"/>
  <c r="O7" i="8"/>
  <c r="L8" i="8"/>
  <c r="N8" i="8"/>
  <c r="O8" i="8"/>
  <c r="L9" i="8"/>
  <c r="N9" i="8"/>
  <c r="L10" i="8"/>
  <c r="M10" i="8"/>
  <c r="L8" i="7"/>
  <c r="M8" i="7" s="1"/>
  <c r="L9" i="7"/>
  <c r="M9" i="7" s="1"/>
  <c r="N9" i="7"/>
  <c r="L10" i="7"/>
  <c r="M10" i="7"/>
  <c r="L16" i="5"/>
  <c r="M16" i="5" s="1"/>
  <c r="L17" i="5"/>
  <c r="M17" i="5" s="1"/>
  <c r="L5" i="17"/>
  <c r="M10" i="17" s="1"/>
  <c r="L4" i="17"/>
  <c r="L11" i="16"/>
  <c r="L10" i="16"/>
  <c r="L9" i="16"/>
  <c r="L8" i="16"/>
  <c r="L7" i="16"/>
  <c r="L6" i="16"/>
  <c r="L5" i="16"/>
  <c r="L4" i="16"/>
  <c r="M11" i="16" s="1"/>
  <c r="L18" i="15"/>
  <c r="L17" i="15"/>
  <c r="L16" i="15"/>
  <c r="L15" i="15"/>
  <c r="L14" i="15"/>
  <c r="L13" i="15"/>
  <c r="L12" i="15"/>
  <c r="L11" i="15"/>
  <c r="L10" i="15"/>
  <c r="N9" i="15"/>
  <c r="L9" i="15"/>
  <c r="O8" i="15"/>
  <c r="N8" i="15"/>
  <c r="L8" i="15"/>
  <c r="L7" i="15"/>
  <c r="L6" i="15"/>
  <c r="M22" i="15" s="1"/>
  <c r="L5" i="15"/>
  <c r="L4" i="15"/>
  <c r="M29" i="15" s="1"/>
  <c r="L19" i="14"/>
  <c r="L18" i="14"/>
  <c r="L17" i="14"/>
  <c r="L16" i="14"/>
  <c r="O15" i="14"/>
  <c r="N15" i="14"/>
  <c r="L15" i="14"/>
  <c r="L14" i="14"/>
  <c r="L13" i="14"/>
  <c r="L12" i="14"/>
  <c r="N11" i="14"/>
  <c r="L11" i="14"/>
  <c r="L10" i="14"/>
  <c r="L9" i="14"/>
  <c r="O8" i="14"/>
  <c r="N8" i="14"/>
  <c r="L8" i="14"/>
  <c r="O7" i="14"/>
  <c r="N7" i="14"/>
  <c r="L7" i="14"/>
  <c r="O6" i="14"/>
  <c r="N6" i="14"/>
  <c r="L6" i="14"/>
  <c r="O5" i="14"/>
  <c r="L5" i="14"/>
  <c r="L4" i="14"/>
  <c r="L8" i="13"/>
  <c r="N8" i="13"/>
  <c r="O8" i="13"/>
  <c r="L9" i="13"/>
  <c r="L10" i="13"/>
  <c r="L11" i="13"/>
  <c r="L12" i="13"/>
  <c r="L13" i="13"/>
  <c r="L14" i="13"/>
  <c r="L7" i="13"/>
  <c r="L6" i="13"/>
  <c r="L5" i="13"/>
  <c r="N4" i="13"/>
  <c r="L4" i="13"/>
  <c r="L7" i="12"/>
  <c r="L6" i="12"/>
  <c r="L5" i="12"/>
  <c r="N4" i="12"/>
  <c r="L4" i="12"/>
  <c r="M10" i="12" s="1"/>
  <c r="N9" i="11"/>
  <c r="L9" i="11"/>
  <c r="L8" i="11"/>
  <c r="L7" i="11"/>
  <c r="L6" i="11"/>
  <c r="O5" i="11"/>
  <c r="N5" i="11"/>
  <c r="L5" i="11"/>
  <c r="O4" i="11"/>
  <c r="N4" i="11"/>
  <c r="L4" i="11"/>
  <c r="L9" i="10"/>
  <c r="O8" i="10"/>
  <c r="N8" i="10"/>
  <c r="L8" i="10"/>
  <c r="O7" i="10"/>
  <c r="L7" i="10"/>
  <c r="L6" i="10"/>
  <c r="L5" i="10"/>
  <c r="N4" i="10"/>
  <c r="L4" i="10"/>
  <c r="O8" i="9"/>
  <c r="L8" i="9"/>
  <c r="O7" i="9"/>
  <c r="N7" i="9"/>
  <c r="L7" i="9"/>
  <c r="L6" i="9"/>
  <c r="L5" i="9"/>
  <c r="L4" i="9"/>
  <c r="L5" i="8"/>
  <c r="L4" i="8"/>
  <c r="L7" i="7"/>
  <c r="L6" i="7"/>
  <c r="L5" i="7"/>
  <c r="O4" i="7"/>
  <c r="N4" i="7"/>
  <c r="L4" i="7"/>
  <c r="L9" i="6"/>
  <c r="L8" i="6"/>
  <c r="L6" i="6"/>
  <c r="M6" i="6" s="1"/>
  <c r="L5" i="6"/>
  <c r="L4" i="6"/>
  <c r="L15" i="5"/>
  <c r="L14" i="5"/>
  <c r="L13" i="5"/>
  <c r="L12" i="5"/>
  <c r="L11" i="5"/>
  <c r="L10" i="5"/>
  <c r="L9" i="5"/>
  <c r="L8" i="5"/>
  <c r="L7" i="5"/>
  <c r="L6" i="5"/>
  <c r="L5" i="5"/>
  <c r="L4" i="5"/>
  <c r="L14" i="4"/>
  <c r="L15" i="4"/>
  <c r="M15" i="4" s="1"/>
  <c r="L16" i="4"/>
  <c r="L17" i="4"/>
  <c r="L13" i="4"/>
  <c r="L12" i="4"/>
  <c r="L11" i="4"/>
  <c r="L10" i="4"/>
  <c r="O9" i="4"/>
  <c r="L9" i="4"/>
  <c r="L8" i="4"/>
  <c r="L7" i="4"/>
  <c r="L6" i="4"/>
  <c r="L5" i="4"/>
  <c r="L4" i="4"/>
  <c r="L6" i="3"/>
  <c r="L5" i="3"/>
  <c r="L4" i="3"/>
  <c r="N6" i="2"/>
  <c r="L6" i="2"/>
  <c r="N5" i="2"/>
  <c r="L5" i="2"/>
  <c r="L4" i="2"/>
  <c r="O10" i="17" l="1"/>
  <c r="Q10" i="17" s="1"/>
  <c r="R10" i="17" s="1"/>
  <c r="N6" i="17"/>
  <c r="N5" i="17"/>
  <c r="O6" i="17"/>
  <c r="P6" i="17" s="1"/>
  <c r="O9" i="17"/>
  <c r="Q9" i="17" s="1"/>
  <c r="R9" i="17" s="1"/>
  <c r="Q5" i="17"/>
  <c r="R5" i="17" s="1"/>
  <c r="N7" i="17"/>
  <c r="P7" i="17" s="1"/>
  <c r="O7" i="17"/>
  <c r="N8" i="17"/>
  <c r="O4" i="17"/>
  <c r="O8" i="17"/>
  <c r="N4" i="17"/>
  <c r="O5" i="16"/>
  <c r="O11" i="16"/>
  <c r="N8" i="16"/>
  <c r="Q8" i="16" s="1"/>
  <c r="R8" i="16" s="1"/>
  <c r="N4" i="16"/>
  <c r="O6" i="16"/>
  <c r="N11" i="16"/>
  <c r="O10" i="16"/>
  <c r="N9" i="16"/>
  <c r="P9" i="16" s="1"/>
  <c r="O7" i="16"/>
  <c r="Q7" i="16" s="1"/>
  <c r="R7" i="16" s="1"/>
  <c r="N10" i="16"/>
  <c r="Q4" i="16"/>
  <c r="R4" i="16" s="1"/>
  <c r="N5" i="16"/>
  <c r="Q5" i="16" s="1"/>
  <c r="R5" i="16" s="1"/>
  <c r="N28" i="15"/>
  <c r="P28" i="15" s="1"/>
  <c r="O25" i="15"/>
  <c r="Q25" i="15" s="1"/>
  <c r="R25" i="15" s="1"/>
  <c r="O13" i="15"/>
  <c r="Q13" i="15" s="1"/>
  <c r="R13" i="15" s="1"/>
  <c r="N19" i="15"/>
  <c r="P19" i="15" s="1"/>
  <c r="O29" i="15"/>
  <c r="P29" i="15" s="1"/>
  <c r="O21" i="15"/>
  <c r="P21" i="15" s="1"/>
  <c r="N22" i="15"/>
  <c r="N20" i="15"/>
  <c r="N15" i="15"/>
  <c r="Q15" i="15" s="1"/>
  <c r="R15" i="15" s="1"/>
  <c r="N11" i="15"/>
  <c r="Q11" i="15" s="1"/>
  <c r="R11" i="15" s="1"/>
  <c r="N14" i="15"/>
  <c r="P14" i="15" s="1"/>
  <c r="N27" i="15"/>
  <c r="Q27" i="15" s="1"/>
  <c r="R27" i="15" s="1"/>
  <c r="O12" i="15"/>
  <c r="O23" i="15"/>
  <c r="P23" i="15" s="1"/>
  <c r="O7" i="15"/>
  <c r="P7" i="15" s="1"/>
  <c r="N18" i="15"/>
  <c r="N10" i="15"/>
  <c r="P10" i="15" s="1"/>
  <c r="O24" i="15"/>
  <c r="Q24" i="15" s="1"/>
  <c r="R24" i="15" s="1"/>
  <c r="O6" i="15"/>
  <c r="O16" i="15"/>
  <c r="N17" i="15"/>
  <c r="N26" i="15"/>
  <c r="O26" i="15"/>
  <c r="N5" i="15"/>
  <c r="O17" i="15"/>
  <c r="O5" i="15"/>
  <c r="N6" i="15"/>
  <c r="P6" i="15" s="1"/>
  <c r="N16" i="15"/>
  <c r="N4" i="15"/>
  <c r="Q4" i="15" s="1"/>
  <c r="R4" i="15" s="1"/>
  <c r="N12" i="15"/>
  <c r="O22" i="15"/>
  <c r="P22" i="15" s="1"/>
  <c r="P20" i="15"/>
  <c r="N26" i="14"/>
  <c r="P26" i="14" s="1"/>
  <c r="N16" i="14"/>
  <c r="Q16" i="14" s="1"/>
  <c r="R16" i="14" s="1"/>
  <c r="N10" i="14"/>
  <c r="N23" i="14"/>
  <c r="P23" i="14" s="1"/>
  <c r="N14" i="14"/>
  <c r="P14" i="14" s="1"/>
  <c r="O13" i="14"/>
  <c r="Q13" i="14" s="1"/>
  <c r="R13" i="14" s="1"/>
  <c r="N22" i="14"/>
  <c r="O12" i="14"/>
  <c r="O25" i="14"/>
  <c r="P25" i="14" s="1"/>
  <c r="N20" i="14"/>
  <c r="P20" i="14" s="1"/>
  <c r="P11" i="14"/>
  <c r="N18" i="14"/>
  <c r="Q18" i="14" s="1"/>
  <c r="R18" i="14" s="1"/>
  <c r="O21" i="14"/>
  <c r="Q21" i="14" s="1"/>
  <c r="R21" i="14" s="1"/>
  <c r="N9" i="14"/>
  <c r="P9" i="14" s="1"/>
  <c r="N19" i="14"/>
  <c r="P19" i="14" s="1"/>
  <c r="N17" i="14"/>
  <c r="P17" i="14" s="1"/>
  <c r="Q26" i="14"/>
  <c r="R26" i="14" s="1"/>
  <c r="Q11" i="14"/>
  <c r="R11" i="14" s="1"/>
  <c r="Q7" i="14"/>
  <c r="N5" i="14"/>
  <c r="O24" i="14"/>
  <c r="Q24" i="14" s="1"/>
  <c r="R24" i="14" s="1"/>
  <c r="O22" i="14"/>
  <c r="N12" i="14"/>
  <c r="Q15" i="14"/>
  <c r="R15" i="14" s="1"/>
  <c r="Q5" i="14"/>
  <c r="O4" i="14"/>
  <c r="P4" i="14" s="1"/>
  <c r="O13" i="13"/>
  <c r="P13" i="13" s="1"/>
  <c r="O10" i="13"/>
  <c r="P10" i="13" s="1"/>
  <c r="O11" i="13"/>
  <c r="P11" i="13" s="1"/>
  <c r="O7" i="13"/>
  <c r="P7" i="13" s="1"/>
  <c r="N14" i="13"/>
  <c r="Q10" i="13"/>
  <c r="R10" i="13" s="1"/>
  <c r="N5" i="13"/>
  <c r="Q5" i="13" s="1"/>
  <c r="R5" i="13" s="1"/>
  <c r="O12" i="13"/>
  <c r="Q12" i="13" s="1"/>
  <c r="R12" i="13" s="1"/>
  <c r="N9" i="13"/>
  <c r="N6" i="13"/>
  <c r="O14" i="13"/>
  <c r="O9" i="13"/>
  <c r="Q4" i="13"/>
  <c r="R4" i="13" s="1"/>
  <c r="O11" i="12"/>
  <c r="P11" i="12" s="1"/>
  <c r="O6" i="12"/>
  <c r="N14" i="12"/>
  <c r="N13" i="12"/>
  <c r="Q13" i="12" s="1"/>
  <c r="R13" i="12" s="1"/>
  <c r="N8" i="12"/>
  <c r="P8" i="12" s="1"/>
  <c r="P13" i="12"/>
  <c r="O12" i="12"/>
  <c r="N7" i="12"/>
  <c r="Q7" i="12" s="1"/>
  <c r="R7" i="12" s="1"/>
  <c r="O7" i="12"/>
  <c r="O5" i="12"/>
  <c r="O10" i="12"/>
  <c r="N10" i="12"/>
  <c r="N9" i="12"/>
  <c r="N12" i="12"/>
  <c r="O9" i="12"/>
  <c r="O4" i="12"/>
  <c r="Q4" i="12" s="1"/>
  <c r="R4" i="12" s="1"/>
  <c r="N5" i="12"/>
  <c r="N6" i="12"/>
  <c r="P6" i="12" s="1"/>
  <c r="O14" i="12"/>
  <c r="O15" i="11"/>
  <c r="P15" i="11" s="1"/>
  <c r="O14" i="11"/>
  <c r="P14" i="11" s="1"/>
  <c r="N7" i="11"/>
  <c r="P7" i="11" s="1"/>
  <c r="O17" i="11"/>
  <c r="Q17" i="11" s="1"/>
  <c r="R17" i="11" s="1"/>
  <c r="O13" i="11"/>
  <c r="P13" i="11" s="1"/>
  <c r="N8" i="11"/>
  <c r="P8" i="11" s="1"/>
  <c r="N6" i="11"/>
  <c r="Q6" i="11" s="1"/>
  <c r="R6" i="11" s="1"/>
  <c r="N12" i="11"/>
  <c r="O11" i="11"/>
  <c r="P11" i="11" s="1"/>
  <c r="O10" i="11"/>
  <c r="Q10" i="11" s="1"/>
  <c r="R10" i="11" s="1"/>
  <c r="O16" i="11"/>
  <c r="N16" i="11"/>
  <c r="O12" i="11"/>
  <c r="Q4" i="11"/>
  <c r="R4" i="11" s="1"/>
  <c r="Q9" i="10"/>
  <c r="R9" i="10" s="1"/>
  <c r="P8" i="10"/>
  <c r="N6" i="10"/>
  <c r="Q6" i="10" s="1"/>
  <c r="R6" i="10" s="1"/>
  <c r="O9" i="10"/>
  <c r="N5" i="10"/>
  <c r="Q5" i="10" s="1"/>
  <c r="R5" i="10" s="1"/>
  <c r="O6" i="10"/>
  <c r="Q4" i="10"/>
  <c r="R4" i="10" s="1"/>
  <c r="O6" i="9"/>
  <c r="O5" i="9"/>
  <c r="Q5" i="9" s="1"/>
  <c r="R5" i="9" s="1"/>
  <c r="N6" i="9"/>
  <c r="N4" i="9"/>
  <c r="P4" i="9" s="1"/>
  <c r="N10" i="8"/>
  <c r="P10" i="8" s="1"/>
  <c r="Q10" i="8"/>
  <c r="R10" i="8" s="1"/>
  <c r="O5" i="8"/>
  <c r="Q5" i="8" s="1"/>
  <c r="R5" i="8" s="1"/>
  <c r="P9" i="8"/>
  <c r="N5" i="8"/>
  <c r="N6" i="8"/>
  <c r="P8" i="8"/>
  <c r="N4" i="8"/>
  <c r="Q4" i="8" s="1"/>
  <c r="R4" i="8" s="1"/>
  <c r="N7" i="7"/>
  <c r="P7" i="7" s="1"/>
  <c r="O5" i="7"/>
  <c r="Q5" i="7" s="1"/>
  <c r="R5" i="7" s="1"/>
  <c r="O8" i="7"/>
  <c r="P8" i="7" s="1"/>
  <c r="N10" i="7"/>
  <c r="Q10" i="7" s="1"/>
  <c r="R10" i="7" s="1"/>
  <c r="N5" i="7"/>
  <c r="Q9" i="7"/>
  <c r="O9" i="6"/>
  <c r="P9" i="6" s="1"/>
  <c r="N6" i="7"/>
  <c r="Q6" i="7" s="1"/>
  <c r="R6" i="7" s="1"/>
  <c r="P9" i="7"/>
  <c r="O5" i="6"/>
  <c r="N8" i="6"/>
  <c r="P8" i="6" s="1"/>
  <c r="O4" i="6"/>
  <c r="O6" i="6"/>
  <c r="N5" i="6"/>
  <c r="N6" i="6"/>
  <c r="N4" i="6"/>
  <c r="O16" i="5"/>
  <c r="P16" i="5" s="1"/>
  <c r="N15" i="5"/>
  <c r="P15" i="5" s="1"/>
  <c r="O8" i="5"/>
  <c r="P8" i="5" s="1"/>
  <c r="N17" i="5"/>
  <c r="O10" i="5"/>
  <c r="N11" i="5"/>
  <c r="O11" i="5"/>
  <c r="O14" i="5"/>
  <c r="O7" i="5"/>
  <c r="N9" i="5"/>
  <c r="O9" i="5"/>
  <c r="O6" i="5"/>
  <c r="P6" i="5" s="1"/>
  <c r="O5" i="5"/>
  <c r="N4" i="5"/>
  <c r="O13" i="5"/>
  <c r="N12" i="5"/>
  <c r="N7" i="5"/>
  <c r="N14" i="5"/>
  <c r="N10" i="5"/>
  <c r="O4" i="5"/>
  <c r="O12" i="5"/>
  <c r="O17" i="5"/>
  <c r="N5" i="5"/>
  <c r="N13" i="5"/>
  <c r="N17" i="4"/>
  <c r="O15" i="4"/>
  <c r="Q15" i="4" s="1"/>
  <c r="R15" i="4" s="1"/>
  <c r="O5" i="4"/>
  <c r="N14" i="4"/>
  <c r="P14" i="4" s="1"/>
  <c r="N12" i="4"/>
  <c r="Q12" i="4" s="1"/>
  <c r="R12" i="4" s="1"/>
  <c r="N8" i="4"/>
  <c r="Q8" i="4" s="1"/>
  <c r="R8" i="4" s="1"/>
  <c r="N6" i="4"/>
  <c r="N10" i="4"/>
  <c r="O13" i="4"/>
  <c r="Q13" i="4" s="1"/>
  <c r="R13" i="4" s="1"/>
  <c r="N7" i="4"/>
  <c r="P7" i="4" s="1"/>
  <c r="O10" i="4"/>
  <c r="O16" i="4"/>
  <c r="P16" i="4" s="1"/>
  <c r="N11" i="4"/>
  <c r="O11" i="4"/>
  <c r="O4" i="4"/>
  <c r="O6" i="4"/>
  <c r="O17" i="4"/>
  <c r="N4" i="4"/>
  <c r="P4" i="4" s="1"/>
  <c r="O5" i="3"/>
  <c r="P5" i="3" s="1"/>
  <c r="Q5" i="3"/>
  <c r="R5" i="3" s="1"/>
  <c r="N4" i="3"/>
  <c r="O6" i="3"/>
  <c r="Q6" i="3" s="1"/>
  <c r="R6" i="3" s="1"/>
  <c r="O4" i="3"/>
  <c r="P4" i="3" s="1"/>
  <c r="O4" i="2"/>
  <c r="N4" i="2"/>
  <c r="M7" i="17"/>
  <c r="M9" i="17"/>
  <c r="M8" i="16"/>
  <c r="Q6" i="16"/>
  <c r="R6" i="16" s="1"/>
  <c r="M19" i="15"/>
  <c r="M28" i="15"/>
  <c r="Q8" i="15"/>
  <c r="R8" i="15" s="1"/>
  <c r="Q18" i="15"/>
  <c r="R18" i="15" s="1"/>
  <c r="M27" i="15"/>
  <c r="P9" i="15"/>
  <c r="M25" i="15"/>
  <c r="M23" i="15"/>
  <c r="Q10" i="15"/>
  <c r="R10" i="15" s="1"/>
  <c r="P15" i="15"/>
  <c r="M26" i="15"/>
  <c r="M21" i="15"/>
  <c r="Q20" i="15"/>
  <c r="R20" i="15" s="1"/>
  <c r="M21" i="14"/>
  <c r="P8" i="14"/>
  <c r="Q10" i="14"/>
  <c r="R10" i="14" s="1"/>
  <c r="P15" i="14"/>
  <c r="M5" i="14"/>
  <c r="M26" i="14"/>
  <c r="P7" i="14"/>
  <c r="M23" i="14"/>
  <c r="M4" i="14"/>
  <c r="Q9" i="14"/>
  <c r="R9" i="14" s="1"/>
  <c r="M24" i="14"/>
  <c r="M9" i="12"/>
  <c r="Q8" i="12"/>
  <c r="R8" i="12" s="1"/>
  <c r="M11" i="12"/>
  <c r="M12" i="12"/>
  <c r="M14" i="12"/>
  <c r="Q11" i="12"/>
  <c r="R11" i="12" s="1"/>
  <c r="M6" i="12"/>
  <c r="M7" i="12"/>
  <c r="M16" i="11"/>
  <c r="M11" i="11"/>
  <c r="M10" i="11"/>
  <c r="M13" i="11"/>
  <c r="M15" i="11"/>
  <c r="Q5" i="11"/>
  <c r="R5" i="11" s="1"/>
  <c r="Q9" i="11"/>
  <c r="R9" i="11" s="1"/>
  <c r="M6" i="11"/>
  <c r="P4" i="11"/>
  <c r="M7" i="8"/>
  <c r="M4" i="8"/>
  <c r="P7" i="8"/>
  <c r="Q9" i="8"/>
  <c r="R9" i="8" s="1"/>
  <c r="M6" i="8"/>
  <c r="M8" i="8"/>
  <c r="M9" i="8"/>
  <c r="Q7" i="8"/>
  <c r="R7" i="8" s="1"/>
  <c r="Q8" i="8"/>
  <c r="R8" i="8" s="1"/>
  <c r="P5" i="8"/>
  <c r="R9" i="7"/>
  <c r="M14" i="5"/>
  <c r="M12" i="5"/>
  <c r="M5" i="5"/>
  <c r="M14" i="4"/>
  <c r="M16" i="4"/>
  <c r="M4" i="3"/>
  <c r="M5" i="17"/>
  <c r="M4" i="17"/>
  <c r="P5" i="17"/>
  <c r="P6" i="16"/>
  <c r="M5" i="16"/>
  <c r="M4" i="16"/>
  <c r="M10" i="16"/>
  <c r="P4" i="16"/>
  <c r="M9" i="16"/>
  <c r="M7" i="16"/>
  <c r="M6" i="16"/>
  <c r="M6" i="15"/>
  <c r="M17" i="15"/>
  <c r="M15" i="15"/>
  <c r="P8" i="15"/>
  <c r="M9" i="15"/>
  <c r="M16" i="15"/>
  <c r="M18" i="15"/>
  <c r="M5" i="15"/>
  <c r="Q7" i="15"/>
  <c r="R7" i="15" s="1"/>
  <c r="Q9" i="15"/>
  <c r="R9" i="15" s="1"/>
  <c r="P11" i="15"/>
  <c r="M8" i="15"/>
  <c r="M10" i="15"/>
  <c r="M14" i="15"/>
  <c r="M4" i="15"/>
  <c r="M12" i="15"/>
  <c r="Q6" i="15"/>
  <c r="R6" i="15" s="1"/>
  <c r="P4" i="15"/>
  <c r="M13" i="15"/>
  <c r="M11" i="15"/>
  <c r="M7" i="15"/>
  <c r="P18" i="15"/>
  <c r="R5" i="14"/>
  <c r="M10" i="14"/>
  <c r="M12" i="14"/>
  <c r="M19" i="14"/>
  <c r="M18" i="14"/>
  <c r="P6" i="14"/>
  <c r="M11" i="14"/>
  <c r="M17" i="14"/>
  <c r="R7" i="14"/>
  <c r="Q8" i="14"/>
  <c r="R8" i="14" s="1"/>
  <c r="M13" i="14"/>
  <c r="M9" i="14"/>
  <c r="M16" i="14"/>
  <c r="M7" i="14"/>
  <c r="P10" i="14"/>
  <c r="M15" i="14"/>
  <c r="M6" i="14"/>
  <c r="M14" i="14"/>
  <c r="M8" i="14"/>
  <c r="P5" i="14"/>
  <c r="Q6" i="14"/>
  <c r="R6" i="14" s="1"/>
  <c r="P4" i="13"/>
  <c r="M10" i="13"/>
  <c r="M4" i="13"/>
  <c r="M9" i="13"/>
  <c r="M11" i="13"/>
  <c r="M14" i="13"/>
  <c r="M12" i="13"/>
  <c r="P8" i="13"/>
  <c r="M8" i="13"/>
  <c r="Q7" i="13"/>
  <c r="R7" i="13" s="1"/>
  <c r="Q13" i="13"/>
  <c r="R13" i="13" s="1"/>
  <c r="P5" i="13"/>
  <c r="Q8" i="13"/>
  <c r="R8" i="13" s="1"/>
  <c r="M13" i="13"/>
  <c r="Q6" i="13"/>
  <c r="R6" i="13" s="1"/>
  <c r="M5" i="13"/>
  <c r="M7" i="13"/>
  <c r="M6" i="13"/>
  <c r="P6" i="13"/>
  <c r="M5" i="12"/>
  <c r="P4" i="12"/>
  <c r="M4" i="12"/>
  <c r="M8" i="11"/>
  <c r="P9" i="11"/>
  <c r="M7" i="11"/>
  <c r="M5" i="11"/>
  <c r="M4" i="11"/>
  <c r="P5" i="11"/>
  <c r="M9" i="11"/>
  <c r="M7" i="10"/>
  <c r="Q7" i="10"/>
  <c r="R7" i="10" s="1"/>
  <c r="P9" i="10"/>
  <c r="M8" i="10"/>
  <c r="Q8" i="10"/>
  <c r="R8" i="10" s="1"/>
  <c r="M5" i="10"/>
  <c r="M4" i="10"/>
  <c r="P7" i="10"/>
  <c r="P4" i="10"/>
  <c r="M9" i="10"/>
  <c r="M6" i="10"/>
  <c r="P7" i="9"/>
  <c r="M5" i="9"/>
  <c r="M6" i="9"/>
  <c r="Q7" i="9"/>
  <c r="R7" i="9" s="1"/>
  <c r="M8" i="9"/>
  <c r="M4" i="9"/>
  <c r="Q8" i="9"/>
  <c r="R8" i="9" s="1"/>
  <c r="P5" i="9"/>
  <c r="M7" i="9"/>
  <c r="P8" i="9"/>
  <c r="M5" i="8"/>
  <c r="M4" i="7"/>
  <c r="M7" i="7"/>
  <c r="M5" i="7"/>
  <c r="Q4" i="7"/>
  <c r="R4" i="7" s="1"/>
  <c r="P5" i="7"/>
  <c r="P4" i="7"/>
  <c r="M6" i="7"/>
  <c r="Q7" i="7"/>
  <c r="R7" i="7" s="1"/>
  <c r="M5" i="6"/>
  <c r="M9" i="6"/>
  <c r="M8" i="6"/>
  <c r="M4" i="6"/>
  <c r="M15" i="5"/>
  <c r="M6" i="5"/>
  <c r="M8" i="5"/>
  <c r="M13" i="5"/>
  <c r="M4" i="5"/>
  <c r="M7" i="5"/>
  <c r="M11" i="5"/>
  <c r="Q6" i="5"/>
  <c r="R6" i="5" s="1"/>
  <c r="M10" i="5"/>
  <c r="M9" i="5"/>
  <c r="M7" i="4"/>
  <c r="P9" i="4"/>
  <c r="P5" i="4"/>
  <c r="M17" i="4"/>
  <c r="M12" i="4"/>
  <c r="M6" i="4"/>
  <c r="M4" i="4"/>
  <c r="M9" i="4"/>
  <c r="M11" i="4"/>
  <c r="M8" i="4"/>
  <c r="Q4" i="4"/>
  <c r="R4" i="4" s="1"/>
  <c r="Q9" i="4"/>
  <c r="R9" i="4" s="1"/>
  <c r="M13" i="4"/>
  <c r="M10" i="4"/>
  <c r="Q5" i="4"/>
  <c r="R5" i="4" s="1"/>
  <c r="M5" i="4"/>
  <c r="M5" i="3"/>
  <c r="P6" i="3"/>
  <c r="M6" i="3"/>
  <c r="M6" i="2"/>
  <c r="Q6" i="2"/>
  <c r="R6" i="2" s="1"/>
  <c r="P5" i="2"/>
  <c r="M5" i="2"/>
  <c r="P6" i="2"/>
  <c r="Q5" i="2"/>
  <c r="R5" i="2" s="1"/>
  <c r="M4" i="2"/>
  <c r="O6" i="1"/>
  <c r="N6" i="1"/>
  <c r="L6" i="1"/>
  <c r="O5" i="1"/>
  <c r="N5" i="1"/>
  <c r="L5" i="1"/>
  <c r="O4" i="1"/>
  <c r="N4" i="1"/>
  <c r="L4" i="1"/>
  <c r="P10" i="17" l="1"/>
  <c r="P9" i="17"/>
  <c r="Q6" i="17"/>
  <c r="R6" i="17" s="1"/>
  <c r="P4" i="17"/>
  <c r="Q7" i="17"/>
  <c r="R7" i="17" s="1"/>
  <c r="Q4" i="17"/>
  <c r="R4" i="17" s="1"/>
  <c r="P8" i="17"/>
  <c r="Q8" i="17"/>
  <c r="R8" i="17" s="1"/>
  <c r="Q11" i="16"/>
  <c r="R11" i="16" s="1"/>
  <c r="P8" i="16"/>
  <c r="P11" i="16"/>
  <c r="P7" i="16"/>
  <c r="Q9" i="16"/>
  <c r="R9" i="16" s="1"/>
  <c r="P5" i="16"/>
  <c r="Q10" i="16"/>
  <c r="R10" i="16" s="1"/>
  <c r="P10" i="16"/>
  <c r="Q28" i="15"/>
  <c r="R28" i="15" s="1"/>
  <c r="Q19" i="15"/>
  <c r="R19" i="15" s="1"/>
  <c r="P25" i="15"/>
  <c r="P13" i="15"/>
  <c r="Q29" i="15"/>
  <c r="R29" i="15" s="1"/>
  <c r="Q12" i="15"/>
  <c r="R12" i="15" s="1"/>
  <c r="P17" i="15"/>
  <c r="Q23" i="15"/>
  <c r="R23" i="15" s="1"/>
  <c r="Q21" i="15"/>
  <c r="R21" i="15" s="1"/>
  <c r="P27" i="15"/>
  <c r="Q16" i="15"/>
  <c r="R16" i="15" s="1"/>
  <c r="Q14" i="15"/>
  <c r="R14" i="15" s="1"/>
  <c r="Q22" i="15"/>
  <c r="R22" i="15" s="1"/>
  <c r="Q26" i="15"/>
  <c r="R26" i="15" s="1"/>
  <c r="P5" i="15"/>
  <c r="P24" i="15"/>
  <c r="P16" i="15"/>
  <c r="Q5" i="15"/>
  <c r="R5" i="15" s="1"/>
  <c r="P12" i="15"/>
  <c r="P26" i="15"/>
  <c r="Q17" i="15"/>
  <c r="R17" i="15" s="1"/>
  <c r="Q25" i="14"/>
  <c r="R25" i="14" s="1"/>
  <c r="P16" i="14"/>
  <c r="Q14" i="14"/>
  <c r="R14" i="14" s="1"/>
  <c r="Q17" i="14"/>
  <c r="R17" i="14" s="1"/>
  <c r="P13" i="14"/>
  <c r="Q23" i="14"/>
  <c r="R23" i="14" s="1"/>
  <c r="P22" i="14"/>
  <c r="P18" i="14"/>
  <c r="P21" i="14"/>
  <c r="Q12" i="14"/>
  <c r="R12" i="14" s="1"/>
  <c r="Q20" i="14"/>
  <c r="R20" i="14" s="1"/>
  <c r="P12" i="14"/>
  <c r="Q19" i="14"/>
  <c r="R19" i="14" s="1"/>
  <c r="P24" i="14"/>
  <c r="Q22" i="14"/>
  <c r="R22" i="14" s="1"/>
  <c r="Q4" i="14"/>
  <c r="R4" i="14" s="1"/>
  <c r="Q11" i="13"/>
  <c r="R11" i="13" s="1"/>
  <c r="P14" i="13"/>
  <c r="Q9" i="13"/>
  <c r="R9" i="13" s="1"/>
  <c r="Q14" i="13"/>
  <c r="R14" i="13" s="1"/>
  <c r="P12" i="13"/>
  <c r="P9" i="13"/>
  <c r="P14" i="12"/>
  <c r="P12" i="12"/>
  <c r="P7" i="12"/>
  <c r="Q6" i="12"/>
  <c r="R6" i="12" s="1"/>
  <c r="P5" i="12"/>
  <c r="Q10" i="12"/>
  <c r="R10" i="12" s="1"/>
  <c r="Q9" i="12"/>
  <c r="R9" i="12" s="1"/>
  <c r="Q12" i="12"/>
  <c r="R12" i="12" s="1"/>
  <c r="P10" i="12"/>
  <c r="P9" i="12"/>
  <c r="Q5" i="12"/>
  <c r="R5" i="12" s="1"/>
  <c r="Q14" i="12"/>
  <c r="R14" i="12" s="1"/>
  <c r="Q14" i="11"/>
  <c r="R14" i="11" s="1"/>
  <c r="Q12" i="11"/>
  <c r="R12" i="11" s="1"/>
  <c r="Q15" i="11"/>
  <c r="R15" i="11" s="1"/>
  <c r="Q13" i="11"/>
  <c r="R13" i="11" s="1"/>
  <c r="P12" i="11"/>
  <c r="Q7" i="11"/>
  <c r="R7" i="11" s="1"/>
  <c r="P17" i="11"/>
  <c r="P6" i="11"/>
  <c r="P16" i="11"/>
  <c r="Q11" i="11"/>
  <c r="R11" i="11" s="1"/>
  <c r="Q8" i="11"/>
  <c r="R8" i="11" s="1"/>
  <c r="P10" i="11"/>
  <c r="Q16" i="11"/>
  <c r="R16" i="11" s="1"/>
  <c r="P6" i="10"/>
  <c r="P5" i="10"/>
  <c r="Q6" i="9"/>
  <c r="R6" i="9" s="1"/>
  <c r="Q4" i="9"/>
  <c r="R4" i="9" s="1"/>
  <c r="P6" i="9"/>
  <c r="P6" i="8"/>
  <c r="Q6" i="8"/>
  <c r="R6" i="8" s="1"/>
  <c r="P4" i="8"/>
  <c r="Q8" i="6"/>
  <c r="R8" i="6" s="1"/>
  <c r="P4" i="6"/>
  <c r="Q8" i="7"/>
  <c r="R8" i="7" s="1"/>
  <c r="P10" i="7"/>
  <c r="P6" i="6"/>
  <c r="P6" i="7"/>
  <c r="P5" i="6"/>
  <c r="Q9" i="6"/>
  <c r="R9" i="6" s="1"/>
  <c r="Q4" i="6"/>
  <c r="R4" i="6" s="1"/>
  <c r="Q6" i="6"/>
  <c r="R6" i="6" s="1"/>
  <c r="Q5" i="6"/>
  <c r="R5" i="6" s="1"/>
  <c r="Q16" i="5"/>
  <c r="R16" i="5" s="1"/>
  <c r="P17" i="5"/>
  <c r="P7" i="5"/>
  <c r="Q15" i="5"/>
  <c r="R15" i="5" s="1"/>
  <c r="Q14" i="5"/>
  <c r="R14" i="5" s="1"/>
  <c r="Q8" i="5"/>
  <c r="R8" i="5" s="1"/>
  <c r="P11" i="5"/>
  <c r="Q11" i="5"/>
  <c r="R11" i="5" s="1"/>
  <c r="P10" i="5"/>
  <c r="Q10" i="5"/>
  <c r="R10" i="5" s="1"/>
  <c r="P14" i="5"/>
  <c r="P9" i="5"/>
  <c r="Q7" i="5"/>
  <c r="R7" i="5" s="1"/>
  <c r="Q4" i="5"/>
  <c r="R4" i="5" s="1"/>
  <c r="P12" i="5"/>
  <c r="Q9" i="5"/>
  <c r="R9" i="5" s="1"/>
  <c r="Q12" i="5"/>
  <c r="R12" i="5" s="1"/>
  <c r="Q17" i="5"/>
  <c r="R17" i="5" s="1"/>
  <c r="P13" i="5"/>
  <c r="P5" i="5"/>
  <c r="Q13" i="5"/>
  <c r="R13" i="5" s="1"/>
  <c r="Q5" i="5"/>
  <c r="R5" i="5" s="1"/>
  <c r="P4" i="5"/>
  <c r="Q17" i="4"/>
  <c r="R17" i="4" s="1"/>
  <c r="P15" i="4"/>
  <c r="Q14" i="4"/>
  <c r="R14" i="4" s="1"/>
  <c r="Q16" i="4"/>
  <c r="R16" i="4" s="1"/>
  <c r="P6" i="4"/>
  <c r="Q10" i="4"/>
  <c r="R10" i="4" s="1"/>
  <c r="P8" i="4"/>
  <c r="P12" i="4"/>
  <c r="P13" i="4"/>
  <c r="Q7" i="4"/>
  <c r="R7" i="4" s="1"/>
  <c r="Q11" i="4"/>
  <c r="R11" i="4" s="1"/>
  <c r="P10" i="4"/>
  <c r="P11" i="4"/>
  <c r="P17" i="4"/>
  <c r="Q6" i="4"/>
  <c r="R6" i="4" s="1"/>
  <c r="Q4" i="3"/>
  <c r="R4" i="3" s="1"/>
  <c r="P4" i="2"/>
  <c r="Q4" i="2"/>
  <c r="R4" i="2" s="1"/>
  <c r="Q6" i="1"/>
  <c r="R6" i="1" s="1"/>
  <c r="Q4" i="1"/>
  <c r="R4" i="1" s="1"/>
  <c r="P5" i="1"/>
  <c r="Q5" i="1"/>
  <c r="R5" i="1" s="1"/>
  <c r="M6" i="1"/>
  <c r="P4" i="1"/>
  <c r="M4" i="1"/>
  <c r="P6" i="1"/>
  <c r="M5" i="1"/>
</calcChain>
</file>

<file path=xl/sharedStrings.xml><?xml version="1.0" encoding="utf-8"?>
<sst xmlns="http://schemas.openxmlformats.org/spreadsheetml/2006/main" count="744" uniqueCount="245">
  <si>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2" type="noConversion"/>
  </si>
  <si>
    <t>同分比序</t>
    <phoneticPr fontId="2" type="noConversion"/>
  </si>
  <si>
    <t>賽序</t>
    <phoneticPr fontId="2" type="noConversion"/>
  </si>
  <si>
    <t>姓名</t>
    <phoneticPr fontId="2" type="noConversion"/>
  </si>
  <si>
    <t>學校</t>
    <phoneticPr fontId="2" type="noConversion"/>
  </si>
  <si>
    <t>一號 裁判</t>
    <phoneticPr fontId="2" type="noConversion"/>
  </si>
  <si>
    <t>二號 裁判</t>
    <phoneticPr fontId="2" type="noConversion"/>
  </si>
  <si>
    <t>三號 裁判</t>
    <phoneticPr fontId="2" type="noConversion"/>
  </si>
  <si>
    <t>四號 裁判</t>
    <phoneticPr fontId="2" type="noConversion"/>
  </si>
  <si>
    <t>五號 裁判</t>
    <phoneticPr fontId="2" type="noConversion"/>
  </si>
  <si>
    <t>應得  分數</t>
    <phoneticPr fontId="2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</si>
  <si>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2" type="noConversion"/>
  </si>
  <si>
    <t>裁判長    加減分</t>
    <phoneticPr fontId="2" type="noConversion"/>
  </si>
  <si>
    <t>最後  得分</t>
    <phoneticPr fontId="2" type="noConversion"/>
  </si>
  <si>
    <t>名次</t>
  </si>
  <si>
    <t>最高分</t>
    <phoneticPr fontId="2" type="noConversion"/>
  </si>
  <si>
    <t>最低分</t>
    <phoneticPr fontId="2" type="noConversion"/>
  </si>
  <si>
    <t>最高低分扣除值</t>
    <phoneticPr fontId="2" type="noConversion"/>
  </si>
  <si>
    <t>最高低分平均</t>
    <phoneticPr fontId="2" type="noConversion"/>
  </si>
  <si>
    <t>最高低分平均與最後得分差距</t>
    <phoneticPr fontId="2" type="noConversion"/>
  </si>
  <si>
    <t>崇德國中</t>
  </si>
  <si>
    <t>正心中學</t>
  </si>
  <si>
    <t>沈庭妤</t>
  </si>
  <si>
    <t>崙背國中</t>
  </si>
  <si>
    <t>斗六國中</t>
  </si>
  <si>
    <t>裁判員簽名:</t>
    <phoneticPr fontId="2" type="noConversion"/>
  </si>
  <si>
    <t>飛沙國中</t>
  </si>
  <si>
    <t>最高、低分扣除</t>
    <phoneticPr fontId="2" type="noConversion"/>
  </si>
  <si>
    <t>同分判定方式說明：當競賽成績同分後(最後得分)，將五位裁判給分中最高與最低分數總加平均後，此分數最接近原本分數者勝出。              
若無法分出勝負，則同分者名次並列。</t>
    <phoneticPr fontId="2" type="noConversion"/>
  </si>
  <si>
    <t>斗六國小</t>
  </si>
  <si>
    <t>李柏承</t>
  </si>
  <si>
    <t>公誠國小</t>
  </si>
  <si>
    <t>崙豐國小</t>
  </si>
  <si>
    <t>崙背國小</t>
  </si>
  <si>
    <t>安慶國小</t>
  </si>
  <si>
    <t>鎮西國小</t>
  </si>
  <si>
    <t>雲林國小</t>
  </si>
  <si>
    <t>許幃棆</t>
  </si>
  <si>
    <t>方姿涵</t>
  </si>
  <si>
    <t>南光國小</t>
  </si>
  <si>
    <t>丁筱淇</t>
  </si>
  <si>
    <t>吳芸寧</t>
  </si>
  <si>
    <t>莿桐國小</t>
  </si>
  <si>
    <t>洪子馨</t>
  </si>
  <si>
    <t>饒平國小</t>
  </si>
  <si>
    <t>劉宥均</t>
  </si>
  <si>
    <t>備註: 合計14位選手參賽,取7名。</t>
    <phoneticPr fontId="2" type="noConversion"/>
  </si>
  <si>
    <t>江承澤</t>
  </si>
  <si>
    <t>林原辰</t>
  </si>
  <si>
    <t>林詣凱</t>
  </si>
  <si>
    <t>張宸諳</t>
  </si>
  <si>
    <t>蔡秉叡</t>
  </si>
  <si>
    <t>鎮東國小</t>
  </si>
  <si>
    <t>黃熾德</t>
  </si>
  <si>
    <t>林可晴</t>
  </si>
  <si>
    <t>張丞毅</t>
  </si>
  <si>
    <t>陳有琦</t>
  </si>
  <si>
    <t>元長國中</t>
  </si>
  <si>
    <t>温柏焱</t>
  </si>
  <si>
    <t>備註: 合計7位選手參賽,取4名。</t>
    <phoneticPr fontId="2" type="noConversion"/>
  </si>
  <si>
    <t>張萱薇</t>
  </si>
  <si>
    <t>三崙國小</t>
  </si>
  <si>
    <t>李奕佐</t>
  </si>
  <si>
    <t>備註: 合計6位選手參賽,取3名。</t>
    <phoneticPr fontId="2" type="noConversion"/>
  </si>
  <si>
    <t>廖苡倢</t>
  </si>
  <si>
    <t>林哲宇</t>
  </si>
  <si>
    <t>尚德國小</t>
  </si>
  <si>
    <t>林泳薰</t>
  </si>
  <si>
    <t>東光國小</t>
  </si>
  <si>
    <t>陳佑郡</t>
  </si>
  <si>
    <t>蘇彥同</t>
  </si>
  <si>
    <t>虎尾國小</t>
  </si>
  <si>
    <t>蘇彥舟</t>
  </si>
  <si>
    <t>廣興國小</t>
  </si>
  <si>
    <t>廖亭鋒</t>
  </si>
  <si>
    <t>林威成</t>
  </si>
  <si>
    <t>台西國小</t>
  </si>
  <si>
    <t>王彥晶</t>
  </si>
  <si>
    <t>林晢硯</t>
  </si>
  <si>
    <t>李承翰</t>
  </si>
  <si>
    <t>凌尚詣</t>
  </si>
  <si>
    <t>林芷媱</t>
  </si>
  <si>
    <t>余佳織</t>
  </si>
  <si>
    <t>備註: 合計8位選手參賽，取4名。</t>
    <phoneticPr fontId="2" type="noConversion"/>
  </si>
  <si>
    <t>蔡明宗</t>
  </si>
  <si>
    <t>王坤達</t>
  </si>
  <si>
    <t>備註: 合計11位選手參賽，取6名。</t>
    <phoneticPr fontId="2" type="noConversion"/>
  </si>
  <si>
    <t>鄭勝太</t>
  </si>
  <si>
    <t>張英杰</t>
  </si>
  <si>
    <t>許語恩</t>
  </si>
  <si>
    <t>建華國小</t>
  </si>
  <si>
    <t>西螺國中</t>
  </si>
  <si>
    <t>陳宥靜</t>
  </si>
  <si>
    <t>洪立晨</t>
  </si>
  <si>
    <t>林順慶</t>
  </si>
  <si>
    <t>劉秉承</t>
  </si>
  <si>
    <t>江牧謙</t>
  </si>
  <si>
    <t>雲林縣113年秋季縣長盃國武術錦標賽【國中男子組國術-內家拳】比賽名單 甲28場</t>
    <phoneticPr fontId="2" type="noConversion"/>
  </si>
  <si>
    <t>備註: 合計3位選手參賽,取2名。</t>
    <phoneticPr fontId="2" type="noConversion"/>
  </si>
  <si>
    <t>鍾勝恩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</si>
  <si>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2" type="noConversion"/>
  </si>
  <si>
    <t>雲林縣113年秋季縣長盃國武術錦標賽【國中女子組國術-內家拳】比賽名單 甲29場</t>
    <phoneticPr fontId="2" type="noConversion"/>
  </si>
  <si>
    <t>朱宥恩</t>
  </si>
  <si>
    <t>劉家溱</t>
  </si>
  <si>
    <t>雲林國中</t>
  </si>
  <si>
    <t>雲林縣113年秋季縣長盃國武術錦標賽【國小男子高年級組國術-內家拳】比賽名單 甲30場</t>
    <phoneticPr fontId="2" type="noConversion"/>
  </si>
  <si>
    <t>陳威廷</t>
  </si>
  <si>
    <t>周紘宇</t>
  </si>
  <si>
    <t>大美國小</t>
  </si>
  <si>
    <t>謝宇盛</t>
  </si>
  <si>
    <t>雲林縣113年秋季縣長盃國武術錦標賽【國小男子低年級組國術-五步拳】比賽名單 甲31場</t>
    <phoneticPr fontId="2" type="noConversion"/>
  </si>
  <si>
    <t>江承叡</t>
  </si>
  <si>
    <t>黃士紘</t>
  </si>
  <si>
    <t>吳宇浩</t>
  </si>
  <si>
    <t>復興國小</t>
  </si>
  <si>
    <t>林泓翔</t>
  </si>
  <si>
    <t>陳展佑</t>
  </si>
  <si>
    <t>桂林國小</t>
  </si>
  <si>
    <t>李耕旨</t>
  </si>
  <si>
    <t>東興國小</t>
  </si>
  <si>
    <t>雲林縣113年秋季縣長盃國武術錦標賽【國小女子低年級組國術-五步拳】比賽名單 甲32場</t>
    <phoneticPr fontId="2" type="noConversion"/>
  </si>
  <si>
    <t>凌語辰</t>
  </si>
  <si>
    <t>黃渝琋</t>
  </si>
  <si>
    <t>洪璿鈞</t>
  </si>
  <si>
    <t>陳宥蓁</t>
  </si>
  <si>
    <t>陳品行</t>
  </si>
  <si>
    <t>廉使國小</t>
  </si>
  <si>
    <t>黃晨琋</t>
  </si>
  <si>
    <t>鹿場國小</t>
  </si>
  <si>
    <t>林宣瑄</t>
  </si>
  <si>
    <t>鍾忻芸</t>
  </si>
  <si>
    <t>李宛蓁</t>
  </si>
  <si>
    <t>吳沐蓉</t>
  </si>
  <si>
    <t>黃子芸</t>
  </si>
  <si>
    <t>吳珮榕</t>
  </si>
  <si>
    <t>張珈寧</t>
  </si>
  <si>
    <t>雲林縣113年秋季縣長盃國武術錦標賽【幼兒組國術-五步拳】比賽名單 甲33場</t>
    <phoneticPr fontId="2" type="noConversion"/>
  </si>
  <si>
    <t>備註: 合計5位選手參賽,取3名。</t>
    <phoneticPr fontId="2" type="noConversion"/>
  </si>
  <si>
    <t>李宇恆</t>
  </si>
  <si>
    <t>賴逸辰</t>
  </si>
  <si>
    <t>陳宣宇</t>
  </si>
  <si>
    <t>王宥璇</t>
  </si>
  <si>
    <t>黃芃媗</t>
    <phoneticPr fontId="2" type="noConversion"/>
  </si>
  <si>
    <t>善導幼兒園</t>
    <phoneticPr fontId="2" type="noConversion"/>
  </si>
  <si>
    <t>小星星幼兒園</t>
    <phoneticPr fontId="2" type="noConversion"/>
  </si>
  <si>
    <t>雲林縣113年秋季縣長盃國武術錦標賽【國中男子組國術-雙兵器類】比賽名單 甲34場</t>
    <phoneticPr fontId="2" type="noConversion"/>
  </si>
  <si>
    <t>詹秉秞</t>
  </si>
  <si>
    <t>周家浤</t>
  </si>
  <si>
    <t>鐘冠宇</t>
  </si>
  <si>
    <t>吳諺祖</t>
  </si>
  <si>
    <t>雲林縣113年秋季縣長盃國武術錦標賽【國小男子高年級組國術-雙兵器類】比賽名單 甲35場</t>
    <phoneticPr fontId="2" type="noConversion"/>
  </si>
  <si>
    <t>林東畯</t>
  </si>
  <si>
    <t>廖梓元</t>
  </si>
  <si>
    <t>雲林縣113年秋季縣長盃國武術錦標賽【國小女子高年級組國術-雙兵器類】比賽名單 甲36場</t>
    <phoneticPr fontId="2" type="noConversion"/>
  </si>
  <si>
    <t>陳渟艾</t>
  </si>
  <si>
    <t>廖苡秦</t>
  </si>
  <si>
    <t>劉品言</t>
  </si>
  <si>
    <t>鍾宥靜</t>
  </si>
  <si>
    <t>雲林縣113年秋季縣長盃國武術錦標賽【國小男子高年級組國術-功夫扇】比賽名單 甲37場</t>
    <phoneticPr fontId="2" type="noConversion"/>
  </si>
  <si>
    <t>陳柏叡</t>
  </si>
  <si>
    <t>張邑睿</t>
  </si>
  <si>
    <t>雲林縣113年秋季縣長盃國武術錦標賽【國小女子高年級組國術-功夫扇】比賽名單 甲38場</t>
    <phoneticPr fontId="2" type="noConversion"/>
  </si>
  <si>
    <t>王菁菁</t>
  </si>
  <si>
    <t>傅姵涵</t>
  </si>
  <si>
    <t>林育萱</t>
  </si>
  <si>
    <t>林宥楹</t>
  </si>
  <si>
    <t>吳涵韶</t>
  </si>
  <si>
    <t>陳品蓉</t>
  </si>
  <si>
    <t>劉芷榕</t>
  </si>
  <si>
    <t>雲林縣113年秋季縣長盃國武術錦標賽【國小女子低年級組國術-金羅漢少林連環拳】比賽名單 甲39場</t>
    <phoneticPr fontId="2" type="noConversion"/>
  </si>
  <si>
    <t>丁竹妍</t>
  </si>
  <si>
    <t>林妍君</t>
  </si>
  <si>
    <t>黃姿樺</t>
  </si>
  <si>
    <t>吳芯瑗</t>
  </si>
  <si>
    <t>吳佳妮</t>
  </si>
  <si>
    <t>雲林縣113年秋季縣長盃國武術錦標賽【國小男子低年級組國術-金羅漢少林連環拳】比賽名單 甲40場</t>
    <phoneticPr fontId="2" type="noConversion"/>
  </si>
  <si>
    <t>張展中</t>
  </si>
  <si>
    <t>莊晹安</t>
  </si>
  <si>
    <t>王宣之</t>
  </si>
  <si>
    <t>陳睿軒</t>
  </si>
  <si>
    <t>洪辰維</t>
  </si>
  <si>
    <t>李澄諭</t>
  </si>
  <si>
    <t>王宥迪</t>
  </si>
  <si>
    <t>雲林縣113年秋季縣長盃國武術錦標賽【國小女子高年級組國術-金羅漢少林連環拳】比賽名單 甲41場</t>
    <phoneticPr fontId="2" type="noConversion"/>
  </si>
  <si>
    <t>備註: 合計23位選手參賽，取8名。</t>
    <phoneticPr fontId="2" type="noConversion"/>
  </si>
  <si>
    <t>戴予潔</t>
  </si>
  <si>
    <t>蔡依華</t>
  </si>
  <si>
    <t>余翎鳳</t>
  </si>
  <si>
    <t>王姿帷</t>
  </si>
  <si>
    <t>張苡璇</t>
  </si>
  <si>
    <t>黃云晴</t>
  </si>
  <si>
    <t>陳品亦</t>
  </si>
  <si>
    <t>許沁妮</t>
  </si>
  <si>
    <t>蔡欣橞</t>
  </si>
  <si>
    <t>黃婷意</t>
  </si>
  <si>
    <t>柯炘妤</t>
  </si>
  <si>
    <t>徐巧恩</t>
  </si>
  <si>
    <t>吳晏菱</t>
  </si>
  <si>
    <t>廖芯妍</t>
  </si>
  <si>
    <t>中正國小</t>
  </si>
  <si>
    <t>黃妍潔</t>
  </si>
  <si>
    <t>陳宜昕</t>
  </si>
  <si>
    <t>丁庠繹</t>
  </si>
  <si>
    <t>林佩萱</t>
  </si>
  <si>
    <t>丁羽萱</t>
  </si>
  <si>
    <t>雲林縣113年秋季縣長盃國武術錦標賽【國小男子高年級組國術-金羅漢少林連環拳】比賽名單 甲42場</t>
    <phoneticPr fontId="2" type="noConversion"/>
  </si>
  <si>
    <t>備註: 合計26位選手參賽，取8名。</t>
    <phoneticPr fontId="2" type="noConversion"/>
  </si>
  <si>
    <t>吳宥頡</t>
  </si>
  <si>
    <t>林晟毅</t>
  </si>
  <si>
    <t>施彥綸</t>
  </si>
  <si>
    <t>二崙國小</t>
  </si>
  <si>
    <t>丁秉佑</t>
  </si>
  <si>
    <t>廖介晨</t>
  </si>
  <si>
    <t>廖祥瑜</t>
  </si>
  <si>
    <t>翁躍龍</t>
  </si>
  <si>
    <t>林煦恩</t>
  </si>
  <si>
    <t>光復國小</t>
  </si>
  <si>
    <t>吳宥翰</t>
  </si>
  <si>
    <t>吳瑞富</t>
  </si>
  <si>
    <t>吳侑宸</t>
  </si>
  <si>
    <t>黃昱融</t>
  </si>
  <si>
    <t>吳秉禾</t>
  </si>
  <si>
    <t>吳松澤</t>
  </si>
  <si>
    <t>吳碩洋</t>
  </si>
  <si>
    <t>余禾宏</t>
  </si>
  <si>
    <t>陳品睿</t>
  </si>
  <si>
    <t>棋山國小</t>
  </si>
  <si>
    <t>林志謙</t>
  </si>
  <si>
    <t>丁聖軒</t>
  </si>
  <si>
    <t>雲林縣113年秋季縣長盃國武術錦標賽【國中女子組國術-金羅漢少林連環拳】比賽名單 甲43場</t>
    <phoneticPr fontId="2" type="noConversion"/>
  </si>
  <si>
    <t>廖采玲</t>
  </si>
  <si>
    <t>曾筠均</t>
  </si>
  <si>
    <t>沈渝蕙</t>
  </si>
  <si>
    <t>張筠婕</t>
  </si>
  <si>
    <t>吳珈岑</t>
  </si>
  <si>
    <t>林恩睿</t>
  </si>
  <si>
    <t>雲林縣113年秋季縣長盃國武術錦標賽【國中男子組國術-金羅漢少林連環拳】比賽名單 甲44場</t>
    <phoneticPr fontId="2" type="noConversion"/>
  </si>
  <si>
    <t>備註: 合計7位選手參賽，取4名。</t>
    <phoneticPr fontId="2" type="noConversion"/>
  </si>
  <si>
    <t>沈煜博</t>
  </si>
  <si>
    <t>陳伯睿</t>
  </si>
  <si>
    <t>黃品豪</t>
  </si>
  <si>
    <t>楊易璋</t>
  </si>
  <si>
    <t>邱于辰</t>
    <phoneticPr fontId="2" type="noConversion"/>
  </si>
  <si>
    <t>保進幼稚園</t>
    <phoneticPr fontId="2" type="noConversion"/>
  </si>
  <si>
    <t>邱宣瑄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</si>
</sst>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"/>
    <numFmt numFmtId="177" formatCode="0.0000000_ ;[Red]\-0.0000000\ "/>
  </numFmts>
  <fonts count="14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5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B1" workbookViewId="0">
      <selection activeCell="D6" sqref="D6"/>
    </sheetView>
  </sheetViews>
  <sheetFormatPr defaultRowHeight="16.2"/>
  <cols>
    <col min="1" max="1" width="9" bestFit="1" customWidth="1"/>
    <col min="3" max="3" width="10.88671875" customWidth="1"/>
    <col min="12" max="17" width="9" bestFit="1" customWidth="1"/>
    <col min="18" max="18" width="12.88671875" bestFit="1" customWidth="1"/>
  </cols>
  <sheetData>
    <row r="1" spans="1:18">
      <c r="A1" s="28" t="s">
        <v>97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"/>
      <c r="O1" s="2"/>
      <c r="P1" s="3"/>
      <c r="Q1" s="3"/>
      <c r="R1" s="2"/>
    </row>
    <row r="2" spans="1:18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 t="s">
        <v>0</v>
      </c>
      <c r="O2" s="30"/>
      <c r="P2" s="30"/>
      <c r="Q2" s="30" t="s">
        <v>1</v>
      </c>
      <c r="R2" s="30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99</v>
      </c>
      <c r="C4" s="24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95</v>
      </c>
      <c r="C5" s="23" t="s">
        <v>20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4" t="s">
        <v>94</v>
      </c>
      <c r="C6" s="24" t="s">
        <v>24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19.8">
      <c r="A7" s="31" t="s">
        <v>98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2"/>
      <c r="O7" s="32"/>
      <c r="P7" s="3"/>
      <c r="Q7" s="3"/>
      <c r="R7" s="2"/>
    </row>
    <row r="8" spans="1:18" ht="34.799999999999997" customHeight="1">
      <c r="A8" s="18"/>
      <c r="B8" s="18"/>
      <c r="C8" s="33" t="s">
        <v>25</v>
      </c>
      <c r="D8" s="33"/>
      <c r="E8" s="33"/>
      <c r="F8" s="18"/>
      <c r="G8" s="18"/>
      <c r="H8" s="18"/>
      <c r="I8" s="18"/>
      <c r="J8" s="18"/>
      <c r="K8" s="18"/>
      <c r="L8" s="18"/>
      <c r="M8" s="18"/>
      <c r="N8" s="18"/>
      <c r="O8" s="18"/>
      <c r="P8" s="3"/>
      <c r="Q8" s="3"/>
      <c r="R8" s="2"/>
    </row>
    <row r="9" spans="1:18" ht="40.200000000000003" customHeight="1">
      <c r="A9" s="27" t="s">
        <v>100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</sheetData>
  <sortState ref="B4:D6">
    <sortCondition descending="1" ref="D4:D6"/>
  </sortState>
  <mergeCells count="6">
    <mergeCell ref="A9:R9"/>
    <mergeCell ref="A1:M2"/>
    <mergeCell ref="N2:P2"/>
    <mergeCell ref="Q2:R2"/>
    <mergeCell ref="A7:O7"/>
    <mergeCell ref="C8:E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B1" workbookViewId="0">
      <selection activeCell="D6" sqref="D6"/>
    </sheetView>
  </sheetViews>
  <sheetFormatPr defaultRowHeight="16.2"/>
  <cols>
    <col min="1" max="1" width="9" bestFit="1" customWidth="1"/>
    <col min="3" max="3" width="10.88671875" customWidth="1"/>
    <col min="4" max="4" width="16.77734375" bestFit="1" customWidth="1"/>
    <col min="12" max="17" width="9" bestFit="1" customWidth="1"/>
    <col min="18" max="18" width="12.88671875" bestFit="1" customWidth="1"/>
  </cols>
  <sheetData>
    <row r="1" spans="1:18">
      <c r="A1" s="28" t="s">
        <v>101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102</v>
      </c>
      <c r="C4" s="24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103</v>
      </c>
      <c r="C5" s="24" t="s">
        <v>104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4" t="s">
        <v>60</v>
      </c>
      <c r="C6" s="24" t="s">
        <v>24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19.8">
      <c r="A7" s="31" t="s">
        <v>98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4"/>
      <c r="O7" s="34"/>
      <c r="P7" s="1"/>
      <c r="Q7" s="1"/>
      <c r="R7" s="22"/>
    </row>
    <row r="8" spans="1:18" ht="34.799999999999997" customHeight="1">
      <c r="A8" s="18"/>
      <c r="B8" s="18"/>
      <c r="C8" s="33" t="s">
        <v>25</v>
      </c>
      <c r="D8" s="33"/>
      <c r="E8" s="33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40.200000000000003" customHeight="1">
      <c r="A9" s="27" t="s">
        <v>28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</sheetData>
  <sortState ref="B4:D6">
    <sortCondition ref="D4:D6"/>
  </sortState>
  <mergeCells count="6">
    <mergeCell ref="A9:R9"/>
    <mergeCell ref="A1:M2"/>
    <mergeCell ref="N2:P2"/>
    <mergeCell ref="Q2:R2"/>
    <mergeCell ref="A7:O7"/>
    <mergeCell ref="C8:E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RowHeight="16.2"/>
  <cols>
    <col min="1" max="1" width="9" bestFit="1" customWidth="1"/>
    <col min="3" max="3" width="9.6640625" customWidth="1"/>
    <col min="4" max="4" width="16.77734375" bestFit="1" customWidth="1"/>
    <col min="12" max="17" width="9" bestFit="1" customWidth="1"/>
    <col min="18" max="18" width="12.88671875" bestFit="1" customWidth="1"/>
  </cols>
  <sheetData>
    <row r="1" spans="1:18">
      <c r="A1" s="28" t="s">
        <v>105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109</v>
      </c>
      <c r="C4" s="24" t="s">
        <v>108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107</v>
      </c>
      <c r="C5" s="24" t="s">
        <v>108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4" t="s">
        <v>106</v>
      </c>
      <c r="C6" s="24" t="s">
        <v>31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19.8">
      <c r="A7" s="35" t="s">
        <v>98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22"/>
      <c r="O7" s="22"/>
      <c r="P7" s="1"/>
      <c r="Q7" s="1"/>
      <c r="R7" s="22"/>
    </row>
    <row r="8" spans="1:18" ht="30.6" customHeight="1">
      <c r="A8" s="18"/>
      <c r="B8" s="18"/>
      <c r="C8" s="33" t="s">
        <v>25</v>
      </c>
      <c r="D8" s="33"/>
      <c r="E8" s="33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7.200000000000003" customHeight="1">
      <c r="A9" s="27" t="s">
        <v>28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</sheetData>
  <sortState ref="B4:D6">
    <sortCondition ref="D4:D6"/>
  </sortState>
  <mergeCells count="6">
    <mergeCell ref="A1:M2"/>
    <mergeCell ref="N2:P2"/>
    <mergeCell ref="Q2:R2"/>
    <mergeCell ref="C8:E8"/>
    <mergeCell ref="A9:R9"/>
    <mergeCell ref="A7:M7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4" sqref="D4"/>
    </sheetView>
  </sheetViews>
  <sheetFormatPr defaultRowHeight="16.2"/>
  <cols>
    <col min="1" max="1" width="9" bestFit="1" customWidth="1"/>
    <col min="3" max="3" width="10.88671875" customWidth="1"/>
    <col min="12" max="17" width="9" bestFit="1" customWidth="1"/>
    <col min="18" max="18" width="12.88671875" bestFit="1" customWidth="1"/>
  </cols>
  <sheetData>
    <row r="1" spans="1:18">
      <c r="A1" s="28" t="s">
        <v>110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4" t="s">
        <v>112</v>
      </c>
      <c r="C4" s="24" t="s">
        <v>32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4" t="s">
        <v>49</v>
      </c>
      <c r="C5" s="24" t="s">
        <v>33</v>
      </c>
      <c r="D5" s="14"/>
      <c r="E5" s="4"/>
      <c r="F5" s="4"/>
      <c r="G5" s="4"/>
      <c r="H5" s="4"/>
      <c r="I5" s="4"/>
      <c r="J5" s="4"/>
      <c r="K5" s="4"/>
      <c r="L5" s="4">
        <f t="shared" ref="L5:L13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3" si="2">AVERAGE(N5:O5)</f>
        <v>0</v>
      </c>
      <c r="R5" s="21">
        <f t="shared" ref="R5:R13" si="3">L5-Q5</f>
        <v>0</v>
      </c>
    </row>
    <row r="6" spans="1:18" ht="25.05" customHeight="1">
      <c r="A6" s="13">
        <v>3</v>
      </c>
      <c r="B6" s="24" t="s">
        <v>93</v>
      </c>
      <c r="C6" s="24" t="s">
        <v>44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3" si="4">MAX(D6:H6)</f>
        <v>0</v>
      </c>
      <c r="O6" s="15">
        <f t="shared" ref="O6:O13" si="5">MIN(D6:H6)</f>
        <v>0</v>
      </c>
      <c r="P6" s="1">
        <f t="shared" ref="P6:P13" si="6">SUM(I6-N6-O6)</f>
        <v>0</v>
      </c>
      <c r="Q6" s="1">
        <f t="shared" si="2"/>
        <v>0</v>
      </c>
      <c r="R6" s="20">
        <f t="shared" si="3"/>
        <v>0</v>
      </c>
    </row>
    <row r="7" spans="1:18" ht="25.05" customHeight="1">
      <c r="A7" s="13">
        <v>4</v>
      </c>
      <c r="B7" s="24" t="s">
        <v>113</v>
      </c>
      <c r="C7" s="24" t="s">
        <v>114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25.05" customHeight="1">
      <c r="A8" s="13">
        <v>5</v>
      </c>
      <c r="B8" s="24" t="s">
        <v>48</v>
      </c>
      <c r="C8" s="24" t="s">
        <v>31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25.05" customHeight="1">
      <c r="A9" s="13">
        <v>6</v>
      </c>
      <c r="B9" s="24" t="s">
        <v>115</v>
      </c>
      <c r="C9" s="24" t="s">
        <v>33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25.05" customHeight="1">
      <c r="A10" s="13">
        <v>7</v>
      </c>
      <c r="B10" s="24" t="s">
        <v>96</v>
      </c>
      <c r="C10" s="24" t="s">
        <v>31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0">
        <f t="shared" si="3"/>
        <v>0</v>
      </c>
    </row>
    <row r="11" spans="1:18" ht="25.05" customHeight="1">
      <c r="A11" s="13">
        <v>8</v>
      </c>
      <c r="B11" s="24" t="s">
        <v>118</v>
      </c>
      <c r="C11" s="24" t="s">
        <v>119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0">
        <f t="shared" si="3"/>
        <v>0</v>
      </c>
    </row>
    <row r="12" spans="1:18" ht="25.05" customHeight="1">
      <c r="A12" s="13">
        <v>9</v>
      </c>
      <c r="B12" s="24" t="s">
        <v>47</v>
      </c>
      <c r="C12" s="24" t="s">
        <v>31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1">
        <f t="shared" si="3"/>
        <v>0</v>
      </c>
    </row>
    <row r="13" spans="1:18" ht="25.05" customHeight="1">
      <c r="A13" s="13">
        <v>10</v>
      </c>
      <c r="B13" s="24" t="s">
        <v>53</v>
      </c>
      <c r="C13" s="24" t="s">
        <v>52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4"/>
        <v>0</v>
      </c>
      <c r="O13" s="15">
        <f t="shared" si="5"/>
        <v>0</v>
      </c>
      <c r="P13" s="1">
        <f t="shared" si="6"/>
        <v>0</v>
      </c>
      <c r="Q13" s="1">
        <f t="shared" si="2"/>
        <v>0</v>
      </c>
      <c r="R13" s="21">
        <f t="shared" si="3"/>
        <v>0</v>
      </c>
    </row>
    <row r="14" spans="1:18" ht="25.05" customHeight="1">
      <c r="A14" s="13">
        <v>11</v>
      </c>
      <c r="B14" s="24" t="s">
        <v>111</v>
      </c>
      <c r="C14" s="24" t="s">
        <v>32</v>
      </c>
      <c r="D14" s="14"/>
      <c r="E14" s="4"/>
      <c r="F14" s="4"/>
      <c r="G14" s="4"/>
      <c r="H14" s="4"/>
      <c r="I14" s="4"/>
      <c r="J14" s="4"/>
      <c r="K14" s="4"/>
      <c r="L14" s="4">
        <f t="shared" ref="L14:L17" si="7">SUM(J14:K14)</f>
        <v>0</v>
      </c>
      <c r="M14" s="4">
        <f t="shared" ref="M14:M17" si="8">RANK(L14,$L$4:$L$12)</f>
        <v>1</v>
      </c>
      <c r="N14" s="15">
        <f t="shared" ref="N14:N17" si="9">MAX(D14:H14)</f>
        <v>0</v>
      </c>
      <c r="O14" s="15">
        <f t="shared" ref="O14:O17" si="10">MIN(D14:H14)</f>
        <v>0</v>
      </c>
      <c r="P14" s="1">
        <f t="shared" ref="P14:P17" si="11">SUM(I14-N14-O14)</f>
        <v>0</v>
      </c>
      <c r="Q14" s="1">
        <f t="shared" ref="Q14:Q17" si="12">AVERAGE(N14:O14)</f>
        <v>0</v>
      </c>
      <c r="R14" s="21">
        <f t="shared" ref="R14:R17" si="13">L14-Q14</f>
        <v>0</v>
      </c>
    </row>
    <row r="15" spans="1:18" ht="25.05" customHeight="1">
      <c r="A15" s="13">
        <v>12</v>
      </c>
      <c r="B15" s="24" t="s">
        <v>50</v>
      </c>
      <c r="C15" s="24" t="s">
        <v>33</v>
      </c>
      <c r="D15" s="14"/>
      <c r="E15" s="4"/>
      <c r="F15" s="4"/>
      <c r="G15" s="4"/>
      <c r="H15" s="4"/>
      <c r="I15" s="4"/>
      <c r="J15" s="4"/>
      <c r="K15" s="4"/>
      <c r="L15" s="4">
        <f t="shared" si="7"/>
        <v>0</v>
      </c>
      <c r="M15" s="4">
        <f t="shared" si="8"/>
        <v>1</v>
      </c>
      <c r="N15" s="15">
        <f t="shared" si="9"/>
        <v>0</v>
      </c>
      <c r="O15" s="15">
        <f t="shared" si="10"/>
        <v>0</v>
      </c>
      <c r="P15" s="1">
        <f t="shared" si="11"/>
        <v>0</v>
      </c>
      <c r="Q15" s="1">
        <f t="shared" si="12"/>
        <v>0</v>
      </c>
      <c r="R15" s="21">
        <f t="shared" si="13"/>
        <v>0</v>
      </c>
    </row>
    <row r="16" spans="1:18" ht="25.05" customHeight="1">
      <c r="A16" s="13">
        <v>13</v>
      </c>
      <c r="B16" s="24" t="s">
        <v>116</v>
      </c>
      <c r="C16" s="24" t="s">
        <v>117</v>
      </c>
      <c r="D16" s="14"/>
      <c r="E16" s="4"/>
      <c r="F16" s="4"/>
      <c r="G16" s="4"/>
      <c r="H16" s="4"/>
      <c r="I16" s="4"/>
      <c r="J16" s="4"/>
      <c r="K16" s="4"/>
      <c r="L16" s="4">
        <f t="shared" si="7"/>
        <v>0</v>
      </c>
      <c r="M16" s="4">
        <f t="shared" si="8"/>
        <v>1</v>
      </c>
      <c r="N16" s="15">
        <f t="shared" si="9"/>
        <v>0</v>
      </c>
      <c r="O16" s="15">
        <f t="shared" si="10"/>
        <v>0</v>
      </c>
      <c r="P16" s="1">
        <f t="shared" si="11"/>
        <v>0</v>
      </c>
      <c r="Q16" s="1">
        <f t="shared" si="12"/>
        <v>0</v>
      </c>
      <c r="R16" s="21">
        <f t="shared" si="13"/>
        <v>0</v>
      </c>
    </row>
    <row r="17" spans="1:18" ht="25.05" customHeight="1">
      <c r="A17" s="13">
        <v>14</v>
      </c>
      <c r="B17" s="24" t="s">
        <v>51</v>
      </c>
      <c r="C17" s="23" t="s">
        <v>52</v>
      </c>
      <c r="D17" s="14"/>
      <c r="E17" s="4"/>
      <c r="F17" s="4"/>
      <c r="G17" s="4"/>
      <c r="H17" s="4"/>
      <c r="I17" s="4"/>
      <c r="J17" s="4"/>
      <c r="K17" s="4"/>
      <c r="L17" s="4">
        <f t="shared" si="7"/>
        <v>0</v>
      </c>
      <c r="M17" s="4">
        <f t="shared" si="8"/>
        <v>1</v>
      </c>
      <c r="N17" s="15">
        <f t="shared" si="9"/>
        <v>0</v>
      </c>
      <c r="O17" s="15">
        <f t="shared" si="10"/>
        <v>0</v>
      </c>
      <c r="P17" s="1">
        <f t="shared" si="11"/>
        <v>0</v>
      </c>
      <c r="Q17" s="1">
        <f t="shared" si="12"/>
        <v>0</v>
      </c>
      <c r="R17" s="21">
        <f t="shared" si="13"/>
        <v>0</v>
      </c>
    </row>
    <row r="18" spans="1:18" ht="19.8">
      <c r="A18" s="31" t="s">
        <v>46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4"/>
      <c r="O18" s="34"/>
      <c r="P18" s="1"/>
      <c r="Q18" s="1"/>
      <c r="R18" s="22"/>
    </row>
    <row r="19" spans="1:18" ht="34.799999999999997" customHeight="1">
      <c r="A19" s="18"/>
      <c r="B19" s="18"/>
      <c r="C19" s="33" t="s">
        <v>25</v>
      </c>
      <c r="D19" s="33"/>
      <c r="E19" s="33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"/>
      <c r="Q19" s="1"/>
      <c r="R19" s="22"/>
    </row>
    <row r="20" spans="1:18" ht="40.200000000000003" customHeight="1">
      <c r="A20" s="27" t="s">
        <v>28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</sheetData>
  <sortState ref="B4:D17">
    <sortCondition ref="D4:D17"/>
  </sortState>
  <mergeCells count="6">
    <mergeCell ref="A20:R20"/>
    <mergeCell ref="A1:M2"/>
    <mergeCell ref="N2:P2"/>
    <mergeCell ref="Q2:R2"/>
    <mergeCell ref="A18:O18"/>
    <mergeCell ref="C19:E1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6" workbookViewId="0">
      <selection activeCell="A18" sqref="A18:O18"/>
    </sheetView>
  </sheetViews>
  <sheetFormatPr defaultRowHeight="16.2"/>
  <cols>
    <col min="1" max="1" width="9" bestFit="1" customWidth="1"/>
    <col min="3" max="3" width="10.88671875" customWidth="1"/>
    <col min="12" max="17" width="9" bestFit="1" customWidth="1"/>
    <col min="18" max="18" width="12.88671875" bestFit="1" customWidth="1"/>
  </cols>
  <sheetData>
    <row r="1" spans="1:18">
      <c r="A1" s="28" t="s">
        <v>120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4" t="s">
        <v>124</v>
      </c>
      <c r="C4" s="24" t="s">
        <v>114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4" t="s">
        <v>131</v>
      </c>
      <c r="C5" s="24" t="s">
        <v>33</v>
      </c>
      <c r="D5" s="14"/>
      <c r="E5" s="4"/>
      <c r="F5" s="4"/>
      <c r="G5" s="4"/>
      <c r="H5" s="4"/>
      <c r="I5" s="4"/>
      <c r="J5" s="4"/>
      <c r="K5" s="4"/>
      <c r="L5" s="4">
        <f t="shared" ref="L5:L15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5" si="2">AVERAGE(N5:O5)</f>
        <v>0</v>
      </c>
      <c r="R5" s="21">
        <f t="shared" ref="R5:R15" si="3">L5-Q5</f>
        <v>0</v>
      </c>
    </row>
    <row r="6" spans="1:18" ht="25.05" customHeight="1">
      <c r="A6" s="13">
        <v>3</v>
      </c>
      <c r="B6" s="24" t="s">
        <v>125</v>
      </c>
      <c r="C6" s="24" t="s">
        <v>126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5" si="4">MAX(D6:H6)</f>
        <v>0</v>
      </c>
      <c r="O6" s="15">
        <f t="shared" ref="O6:O15" si="5">MIN(D6:H6)</f>
        <v>0</v>
      </c>
      <c r="P6" s="1">
        <f t="shared" ref="P6:P15" si="6">SUM(I6-N6-O6)</f>
        <v>0</v>
      </c>
      <c r="Q6" s="1">
        <f t="shared" si="2"/>
        <v>0</v>
      </c>
      <c r="R6" s="20">
        <f t="shared" si="3"/>
        <v>0</v>
      </c>
    </row>
    <row r="7" spans="1:18" ht="25.05" customHeight="1">
      <c r="A7" s="13">
        <v>4</v>
      </c>
      <c r="B7" s="24" t="s">
        <v>130</v>
      </c>
      <c r="C7" s="24" t="s">
        <v>33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25.05" customHeight="1">
      <c r="A8" s="13">
        <v>5</v>
      </c>
      <c r="B8" s="24" t="s">
        <v>133</v>
      </c>
      <c r="C8" s="24" t="s">
        <v>117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25.05" customHeight="1">
      <c r="A9" s="13">
        <v>6</v>
      </c>
      <c r="B9" s="24" t="s">
        <v>132</v>
      </c>
      <c r="C9" s="24" t="s">
        <v>117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25.05" customHeight="1">
      <c r="A10" s="13">
        <v>7</v>
      </c>
      <c r="B10" s="24" t="s">
        <v>123</v>
      </c>
      <c r="C10" s="24" t="s">
        <v>31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0">
        <f t="shared" si="3"/>
        <v>0</v>
      </c>
    </row>
    <row r="11" spans="1:18" ht="25.05" customHeight="1">
      <c r="A11" s="13">
        <v>8</v>
      </c>
      <c r="B11" s="24" t="s">
        <v>122</v>
      </c>
      <c r="C11" s="24" t="s">
        <v>31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0">
        <f t="shared" si="3"/>
        <v>0</v>
      </c>
    </row>
    <row r="12" spans="1:18" ht="25.05" customHeight="1">
      <c r="A12" s="13">
        <v>9</v>
      </c>
      <c r="B12" s="24" t="s">
        <v>129</v>
      </c>
      <c r="C12" s="24" t="s">
        <v>33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1">
        <f t="shared" si="3"/>
        <v>0</v>
      </c>
    </row>
    <row r="13" spans="1:18" ht="25.05" customHeight="1">
      <c r="A13" s="13">
        <v>10</v>
      </c>
      <c r="B13" s="24" t="s">
        <v>127</v>
      </c>
      <c r="C13" s="24" t="s">
        <v>128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4"/>
        <v>0</v>
      </c>
      <c r="O13" s="15">
        <f t="shared" si="5"/>
        <v>0</v>
      </c>
      <c r="P13" s="1">
        <f t="shared" si="6"/>
        <v>0</v>
      </c>
      <c r="Q13" s="1">
        <f t="shared" si="2"/>
        <v>0</v>
      </c>
      <c r="R13" s="21">
        <f t="shared" si="3"/>
        <v>0</v>
      </c>
    </row>
    <row r="14" spans="1:18" ht="25.05" customHeight="1">
      <c r="A14" s="13">
        <v>11</v>
      </c>
      <c r="B14" s="24" t="s">
        <v>135</v>
      </c>
      <c r="C14" s="24" t="s">
        <v>31</v>
      </c>
      <c r="D14" s="14"/>
      <c r="E14" s="4"/>
      <c r="F14" s="4"/>
      <c r="G14" s="4"/>
      <c r="H14" s="4"/>
      <c r="I14" s="4"/>
      <c r="J14" s="4"/>
      <c r="K14" s="4"/>
      <c r="L14" s="4">
        <f t="shared" si="1"/>
        <v>0</v>
      </c>
      <c r="M14" s="4">
        <f t="shared" ref="M14:M15" si="7">RANK(L14,$L$4:$L$12)</f>
        <v>1</v>
      </c>
      <c r="N14" s="15">
        <f t="shared" si="4"/>
        <v>0</v>
      </c>
      <c r="O14" s="15">
        <f t="shared" si="5"/>
        <v>0</v>
      </c>
      <c r="P14" s="1">
        <f t="shared" si="6"/>
        <v>0</v>
      </c>
      <c r="Q14" s="1">
        <f t="shared" si="2"/>
        <v>0</v>
      </c>
      <c r="R14" s="21">
        <f t="shared" si="3"/>
        <v>0</v>
      </c>
    </row>
    <row r="15" spans="1:18" ht="25.05" customHeight="1">
      <c r="A15" s="13">
        <v>12</v>
      </c>
      <c r="B15" s="24" t="s">
        <v>134</v>
      </c>
      <c r="C15" s="23" t="s">
        <v>114</v>
      </c>
      <c r="D15" s="14"/>
      <c r="E15" s="4"/>
      <c r="F15" s="4"/>
      <c r="G15" s="4"/>
      <c r="H15" s="4"/>
      <c r="I15" s="4"/>
      <c r="J15" s="4"/>
      <c r="K15" s="4"/>
      <c r="L15" s="4">
        <f t="shared" si="1"/>
        <v>0</v>
      </c>
      <c r="M15" s="4">
        <f t="shared" si="7"/>
        <v>1</v>
      </c>
      <c r="N15" s="15">
        <f t="shared" si="4"/>
        <v>0</v>
      </c>
      <c r="O15" s="15">
        <f t="shared" si="5"/>
        <v>0</v>
      </c>
      <c r="P15" s="1">
        <f t="shared" si="6"/>
        <v>0</v>
      </c>
      <c r="Q15" s="1">
        <f t="shared" si="2"/>
        <v>0</v>
      </c>
      <c r="R15" s="21">
        <f t="shared" si="3"/>
        <v>0</v>
      </c>
    </row>
    <row r="16" spans="1:18" ht="25.05" customHeight="1">
      <c r="A16" s="13">
        <v>13</v>
      </c>
      <c r="B16" s="24" t="s">
        <v>121</v>
      </c>
      <c r="C16" s="24" t="s">
        <v>32</v>
      </c>
      <c r="D16" s="14"/>
      <c r="E16" s="4"/>
      <c r="F16" s="4"/>
      <c r="G16" s="4"/>
      <c r="H16" s="4"/>
      <c r="I16" s="4"/>
      <c r="J16" s="4"/>
      <c r="K16" s="4"/>
      <c r="L16" s="4">
        <f t="shared" ref="L16:L17" si="8">SUM(J16:K16)</f>
        <v>0</v>
      </c>
      <c r="M16" s="4">
        <f t="shared" ref="M16:M17" si="9">RANK(L16,$L$4:$L$12)</f>
        <v>1</v>
      </c>
      <c r="N16" s="15">
        <f t="shared" ref="N16:N17" si="10">MAX(D16:H16)</f>
        <v>0</v>
      </c>
      <c r="O16" s="15">
        <f t="shared" ref="O16:O17" si="11">MIN(D16:H16)</f>
        <v>0</v>
      </c>
      <c r="P16" s="1">
        <f t="shared" ref="P16:P17" si="12">SUM(I16-N16-O16)</f>
        <v>0</v>
      </c>
      <c r="Q16" s="1">
        <f t="shared" ref="Q16:Q17" si="13">AVERAGE(N16:O16)</f>
        <v>0</v>
      </c>
      <c r="R16" s="21">
        <f t="shared" ref="R16:R17" si="14">L16-Q16</f>
        <v>0</v>
      </c>
    </row>
    <row r="17" spans="1:18" ht="25.05" customHeight="1">
      <c r="A17" s="13">
        <v>14</v>
      </c>
      <c r="B17" s="24" t="s">
        <v>242</v>
      </c>
      <c r="C17" s="24" t="s">
        <v>32</v>
      </c>
      <c r="D17" s="14"/>
      <c r="E17" s="4"/>
      <c r="F17" s="4"/>
      <c r="G17" s="4"/>
      <c r="H17" s="4"/>
      <c r="I17" s="4"/>
      <c r="J17" s="4"/>
      <c r="K17" s="4"/>
      <c r="L17" s="4">
        <f t="shared" si="8"/>
        <v>0</v>
      </c>
      <c r="M17" s="4">
        <f t="shared" si="9"/>
        <v>1</v>
      </c>
      <c r="N17" s="15">
        <f t="shared" si="10"/>
        <v>0</v>
      </c>
      <c r="O17" s="15">
        <f t="shared" si="11"/>
        <v>0</v>
      </c>
      <c r="P17" s="1">
        <f t="shared" si="12"/>
        <v>0</v>
      </c>
      <c r="Q17" s="1">
        <f t="shared" si="13"/>
        <v>0</v>
      </c>
      <c r="R17" s="21">
        <f t="shared" si="14"/>
        <v>0</v>
      </c>
    </row>
    <row r="18" spans="1:18" ht="25.05" customHeight="1">
      <c r="A18" s="31" t="s">
        <v>46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4"/>
      <c r="O18" s="34"/>
      <c r="P18" s="1"/>
      <c r="Q18" s="1"/>
      <c r="R18" s="22"/>
    </row>
    <row r="19" spans="1:18" ht="30.6" customHeight="1">
      <c r="A19" s="18"/>
      <c r="B19" s="18"/>
      <c r="C19" s="33" t="s">
        <v>25</v>
      </c>
      <c r="D19" s="33"/>
      <c r="E19" s="33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"/>
      <c r="Q19" s="1"/>
      <c r="R19" s="22"/>
    </row>
    <row r="20" spans="1:18" ht="51.6" customHeight="1">
      <c r="A20" s="27" t="s">
        <v>28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2" spans="1:18" ht="34.799999999999997" customHeight="1"/>
    <row r="23" spans="1:18" ht="40.200000000000003" customHeight="1"/>
  </sheetData>
  <sortState ref="B4:D17">
    <sortCondition ref="D4:D17"/>
  </sortState>
  <mergeCells count="6">
    <mergeCell ref="A20:R20"/>
    <mergeCell ref="A1:M2"/>
    <mergeCell ref="N2:P2"/>
    <mergeCell ref="Q2:R2"/>
    <mergeCell ref="A18:O18"/>
    <mergeCell ref="C19:E1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B1" workbookViewId="0">
      <selection activeCell="B7" sqref="B7"/>
    </sheetView>
  </sheetViews>
  <sheetFormatPr defaultRowHeight="16.2"/>
  <cols>
    <col min="1" max="1" width="9" bestFit="1" customWidth="1"/>
    <col min="3" max="3" width="14.109375" customWidth="1"/>
    <col min="12" max="17" width="9" bestFit="1" customWidth="1"/>
    <col min="18" max="18" width="12.88671875" bestFit="1" customWidth="1"/>
  </cols>
  <sheetData>
    <row r="1" spans="1:18">
      <c r="A1" s="28" t="s">
        <v>136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41.4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139</v>
      </c>
      <c r="C4" s="23" t="s">
        <v>144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142</v>
      </c>
      <c r="C5" s="24" t="s">
        <v>143</v>
      </c>
      <c r="D5" s="14"/>
      <c r="E5" s="4"/>
      <c r="F5" s="4"/>
      <c r="G5" s="4"/>
      <c r="H5" s="4"/>
      <c r="I5" s="4"/>
      <c r="J5" s="4"/>
      <c r="K5" s="4"/>
      <c r="L5" s="4">
        <f t="shared" ref="L5:L9" si="0">SUM(J5:K5)</f>
        <v>0</v>
      </c>
      <c r="M5" s="4">
        <f>RANK(L5,$L$4:$L$9)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1">AVERAGE(N5:O5)</f>
        <v>0</v>
      </c>
      <c r="R5" s="21">
        <f t="shared" ref="R5:R9" si="2">L5-Q5</f>
        <v>0</v>
      </c>
    </row>
    <row r="6" spans="1:18" ht="30" customHeight="1">
      <c r="A6" s="13">
        <v>3</v>
      </c>
      <c r="B6" s="24" t="s">
        <v>141</v>
      </c>
      <c r="C6" s="23" t="s">
        <v>144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RANK(L6,$L$4:$L$9)</f>
        <v>1</v>
      </c>
      <c r="N6" s="15">
        <f t="shared" ref="N6:N9" si="3">MAX(D6:H6)</f>
        <v>0</v>
      </c>
      <c r="O6" s="15">
        <f t="shared" ref="O6:O9" si="4">MIN(D6:H6)</f>
        <v>0</v>
      </c>
      <c r="P6" s="1">
        <f t="shared" ref="P6:P9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/>
      <c r="B7" s="24" t="s">
        <v>244</v>
      </c>
      <c r="C7" s="23" t="s">
        <v>243</v>
      </c>
      <c r="D7" s="14"/>
      <c r="E7" s="4"/>
      <c r="F7" s="4"/>
      <c r="G7" s="4"/>
      <c r="H7" s="4"/>
      <c r="I7" s="4"/>
      <c r="J7" s="4"/>
      <c r="K7" s="4"/>
      <c r="L7" s="4"/>
      <c r="M7" s="4"/>
      <c r="N7" s="15"/>
      <c r="O7" s="15"/>
      <c r="P7" s="1"/>
      <c r="Q7" s="1"/>
      <c r="R7" s="20"/>
    </row>
    <row r="8" spans="1:18" ht="30" customHeight="1">
      <c r="A8" s="13">
        <v>4</v>
      </c>
      <c r="B8" s="24" t="s">
        <v>140</v>
      </c>
      <c r="C8" s="23" t="s">
        <v>144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>RANK(L8,$L$4:$L$9)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30" customHeight="1">
      <c r="A9" s="13">
        <v>5</v>
      </c>
      <c r="B9" s="24" t="s">
        <v>138</v>
      </c>
      <c r="C9" s="23" t="s">
        <v>144</v>
      </c>
      <c r="D9" s="14"/>
      <c r="E9" s="4"/>
      <c r="F9" s="4"/>
      <c r="G9" s="16"/>
      <c r="H9" s="4"/>
      <c r="I9" s="4"/>
      <c r="J9" s="4"/>
      <c r="K9" s="4"/>
      <c r="L9" s="4">
        <f t="shared" si="0"/>
        <v>0</v>
      </c>
      <c r="M9" s="4">
        <f>RANK(L9,$L$4:$L$9)</f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0">
        <f t="shared" si="2"/>
        <v>0</v>
      </c>
    </row>
    <row r="10" spans="1:18" ht="25.05" customHeight="1">
      <c r="A10" s="31" t="s">
        <v>137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4"/>
      <c r="O10" s="34"/>
      <c r="P10" s="1"/>
      <c r="Q10" s="1"/>
      <c r="R10" s="22"/>
    </row>
    <row r="11" spans="1:18" ht="30.6" customHeight="1">
      <c r="A11" s="18"/>
      <c r="B11" s="18"/>
      <c r="C11" s="33" t="s">
        <v>25</v>
      </c>
      <c r="D11" s="33"/>
      <c r="E11" s="33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"/>
      <c r="Q11" s="1"/>
      <c r="R11" s="22"/>
    </row>
    <row r="12" spans="1:18" ht="51.6" customHeight="1">
      <c r="A12" s="27" t="s">
        <v>28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</row>
    <row r="14" spans="1:18" ht="34.799999999999997" customHeight="1"/>
    <row r="15" spans="1:18" ht="40.200000000000003" customHeight="1"/>
  </sheetData>
  <sortState ref="B4:D9">
    <sortCondition ref="D4:D9"/>
  </sortState>
  <mergeCells count="6">
    <mergeCell ref="A12:R12"/>
    <mergeCell ref="A1:M2"/>
    <mergeCell ref="N2:P2"/>
    <mergeCell ref="Q2:R2"/>
    <mergeCell ref="A10:O10"/>
    <mergeCell ref="C11:E1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E4" sqref="E4"/>
    </sheetView>
  </sheetViews>
  <sheetFormatPr defaultRowHeight="16.2"/>
  <cols>
    <col min="3" max="3" width="10.21875" customWidth="1"/>
  </cols>
  <sheetData>
    <row r="1" spans="1:18">
      <c r="A1" s="28" t="s">
        <v>145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99</v>
      </c>
      <c r="C4" s="24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148</v>
      </c>
      <c r="C5" s="24" t="s">
        <v>91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13">
        <v>3</v>
      </c>
      <c r="B6" s="24" t="s">
        <v>56</v>
      </c>
      <c r="C6" s="24" t="s">
        <v>57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4" t="s">
        <v>146</v>
      </c>
      <c r="C7" s="24" t="s">
        <v>24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4" t="s">
        <v>58</v>
      </c>
      <c r="C8" s="24" t="s">
        <v>57</v>
      </c>
      <c r="D8" s="14"/>
      <c r="E8" s="4"/>
      <c r="F8" s="4"/>
      <c r="G8" s="4"/>
      <c r="H8" s="4"/>
      <c r="I8" s="4"/>
      <c r="J8" s="4"/>
      <c r="K8" s="4"/>
      <c r="L8" s="4">
        <f t="shared" ref="L8:L10" si="6">SUM(J8:K8)</f>
        <v>0</v>
      </c>
      <c r="M8" s="4">
        <f t="shared" ref="M8:M10" si="7">RANK(L8,$L$4:$L$7)</f>
        <v>1</v>
      </c>
      <c r="N8" s="15">
        <f t="shared" ref="N8:N10" si="8">MAX(D8:H8)</f>
        <v>0</v>
      </c>
      <c r="O8" s="15">
        <f t="shared" ref="O8:O10" si="9">MIN(D8:H8)</f>
        <v>0</v>
      </c>
      <c r="P8" s="1">
        <f t="shared" ref="P8:P10" si="10">SUM(I8-N8-O8)</f>
        <v>0</v>
      </c>
      <c r="Q8" s="1">
        <f t="shared" ref="Q8:Q10" si="11">AVERAGE(N8:O8)</f>
        <v>0</v>
      </c>
      <c r="R8" s="21">
        <f t="shared" ref="R8:R10" si="12">L8-Q8</f>
        <v>0</v>
      </c>
    </row>
    <row r="9" spans="1:18" ht="30" customHeight="1">
      <c r="A9" s="13">
        <v>6</v>
      </c>
      <c r="B9" s="24" t="s">
        <v>149</v>
      </c>
      <c r="C9" s="24" t="s">
        <v>91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30" customHeight="1">
      <c r="A10" s="13">
        <v>7</v>
      </c>
      <c r="B10" s="24" t="s">
        <v>147</v>
      </c>
      <c r="C10" s="24" t="s">
        <v>57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1">
        <f t="shared" si="12"/>
        <v>0</v>
      </c>
    </row>
    <row r="11" spans="1:18" ht="19.8">
      <c r="A11" s="35" t="s">
        <v>59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17"/>
      <c r="O11" s="17"/>
      <c r="P11" s="1"/>
      <c r="Q11" s="1"/>
      <c r="R11" s="22"/>
    </row>
    <row r="12" spans="1:18" ht="26.4" customHeight="1">
      <c r="A12" s="18"/>
      <c r="B12" s="18"/>
      <c r="C12" s="19" t="s">
        <v>25</v>
      </c>
      <c r="D12" s="19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2"/>
    </row>
    <row r="13" spans="1:18" ht="30" customHeight="1">
      <c r="A13" s="27" t="s">
        <v>28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23" ht="39.6" customHeight="1"/>
  </sheetData>
  <sortState ref="B4:D10">
    <sortCondition ref="D4:D10"/>
  </sortState>
  <mergeCells count="5">
    <mergeCell ref="A13:R13"/>
    <mergeCell ref="A11:M11"/>
    <mergeCell ref="A1:M2"/>
    <mergeCell ref="N2:P2"/>
    <mergeCell ref="Q2:R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C1" workbookViewId="0">
      <selection activeCell="D10" sqref="D10"/>
    </sheetView>
  </sheetViews>
  <sheetFormatPr defaultRowHeight="16.2"/>
  <cols>
    <col min="3" max="3" width="10.77734375" customWidth="1"/>
  </cols>
  <sheetData>
    <row r="1" spans="1:18">
      <c r="A1" s="28" t="s">
        <v>150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74</v>
      </c>
      <c r="C4" s="24" t="s">
        <v>73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0" si="0">RANK(L4,$L$4:$L$17)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151</v>
      </c>
      <c r="C5" s="24" t="s">
        <v>32</v>
      </c>
      <c r="D5" s="14"/>
      <c r="E5" s="4"/>
      <c r="F5" s="4"/>
      <c r="G5" s="4"/>
      <c r="H5" s="4"/>
      <c r="I5" s="4"/>
      <c r="J5" s="4"/>
      <c r="K5" s="4"/>
      <c r="L5" s="4">
        <f t="shared" ref="L5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2">AVERAGE(N5:O5)</f>
        <v>0</v>
      </c>
      <c r="R5" s="21">
        <f t="shared" ref="R5" si="3">L5-Q5</f>
        <v>0</v>
      </c>
    </row>
    <row r="6" spans="1:18" ht="30" customHeight="1">
      <c r="A6" s="13">
        <v>3</v>
      </c>
      <c r="B6" s="24" t="s">
        <v>70</v>
      </c>
      <c r="C6" s="24" t="s">
        <v>71</v>
      </c>
      <c r="D6" s="14"/>
      <c r="E6" s="4"/>
      <c r="F6" s="4"/>
      <c r="G6" s="4"/>
      <c r="H6" s="4"/>
      <c r="I6" s="4"/>
      <c r="J6" s="4"/>
      <c r="K6" s="4"/>
      <c r="L6" s="4">
        <f t="shared" ref="L6:L10" si="4">SUM(J6:K6)</f>
        <v>0</v>
      </c>
      <c r="M6" s="4">
        <f t="shared" si="0"/>
        <v>1</v>
      </c>
      <c r="N6" s="15">
        <f t="shared" ref="N6:N10" si="5">MAX(D6:H6)</f>
        <v>0</v>
      </c>
      <c r="O6" s="15">
        <f t="shared" ref="O6:O10" si="6">MIN(D6:H6)</f>
        <v>0</v>
      </c>
      <c r="P6" s="1">
        <f t="shared" ref="P6:P10" si="7">SUM(I6-N6-O6)</f>
        <v>0</v>
      </c>
      <c r="Q6" s="1">
        <f t="shared" ref="Q6:Q10" si="8">AVERAGE(N6:O6)</f>
        <v>0</v>
      </c>
      <c r="R6" s="21">
        <f t="shared" ref="R6:R10" si="9">L6-Q6</f>
        <v>0</v>
      </c>
    </row>
    <row r="7" spans="1:18" ht="30" customHeight="1">
      <c r="A7" s="13">
        <v>4</v>
      </c>
      <c r="B7" s="24" t="s">
        <v>152</v>
      </c>
      <c r="C7" s="24" t="s">
        <v>73</v>
      </c>
      <c r="D7" s="14"/>
      <c r="E7" s="4"/>
      <c r="F7" s="4"/>
      <c r="G7" s="4"/>
      <c r="H7" s="4"/>
      <c r="I7" s="4"/>
      <c r="J7" s="4"/>
      <c r="K7" s="4"/>
      <c r="L7" s="4">
        <f t="shared" si="4"/>
        <v>0</v>
      </c>
      <c r="M7" s="4">
        <f t="shared" si="0"/>
        <v>1</v>
      </c>
      <c r="N7" s="15">
        <f t="shared" si="5"/>
        <v>0</v>
      </c>
      <c r="O7" s="15">
        <f t="shared" si="6"/>
        <v>0</v>
      </c>
      <c r="P7" s="1">
        <f t="shared" si="7"/>
        <v>0</v>
      </c>
      <c r="Q7" s="1">
        <f t="shared" si="8"/>
        <v>0</v>
      </c>
      <c r="R7" s="21">
        <f t="shared" si="9"/>
        <v>0</v>
      </c>
    </row>
    <row r="8" spans="1:18" ht="30" customHeight="1">
      <c r="A8" s="13">
        <v>5</v>
      </c>
      <c r="B8" s="24" t="s">
        <v>30</v>
      </c>
      <c r="C8" s="24" t="s">
        <v>31</v>
      </c>
      <c r="D8" s="14"/>
      <c r="E8" s="4"/>
      <c r="F8" s="4"/>
      <c r="G8" s="4"/>
      <c r="H8" s="4"/>
      <c r="I8" s="4"/>
      <c r="J8" s="4"/>
      <c r="K8" s="4"/>
      <c r="L8" s="4">
        <f t="shared" si="4"/>
        <v>0</v>
      </c>
      <c r="M8" s="4">
        <f t="shared" si="0"/>
        <v>1</v>
      </c>
      <c r="N8" s="15">
        <f t="shared" si="5"/>
        <v>0</v>
      </c>
      <c r="O8" s="15">
        <f t="shared" si="6"/>
        <v>0</v>
      </c>
      <c r="P8" s="1">
        <f t="shared" si="7"/>
        <v>0</v>
      </c>
      <c r="Q8" s="1">
        <f t="shared" si="8"/>
        <v>0</v>
      </c>
      <c r="R8" s="21">
        <f t="shared" si="9"/>
        <v>0</v>
      </c>
    </row>
    <row r="9" spans="1:18" ht="30" customHeight="1">
      <c r="A9" s="13">
        <v>6</v>
      </c>
      <c r="B9" s="24" t="s">
        <v>72</v>
      </c>
      <c r="C9" s="24" t="s">
        <v>71</v>
      </c>
      <c r="D9" s="14"/>
      <c r="E9" s="4"/>
      <c r="F9" s="4"/>
      <c r="G9" s="4"/>
      <c r="H9" s="4"/>
      <c r="I9" s="4"/>
      <c r="J9" s="4"/>
      <c r="K9" s="4"/>
      <c r="L9" s="4">
        <f t="shared" si="4"/>
        <v>0</v>
      </c>
      <c r="M9" s="4">
        <f t="shared" si="0"/>
        <v>1</v>
      </c>
      <c r="N9" s="15">
        <f t="shared" si="5"/>
        <v>0</v>
      </c>
      <c r="O9" s="15">
        <f t="shared" si="6"/>
        <v>0</v>
      </c>
      <c r="P9" s="1">
        <f t="shared" si="7"/>
        <v>0</v>
      </c>
      <c r="Q9" s="1">
        <f t="shared" si="8"/>
        <v>0</v>
      </c>
      <c r="R9" s="21">
        <f t="shared" si="9"/>
        <v>0</v>
      </c>
    </row>
    <row r="10" spans="1:18" ht="30" customHeight="1">
      <c r="A10" s="13">
        <v>7</v>
      </c>
      <c r="B10" s="24" t="s">
        <v>109</v>
      </c>
      <c r="C10" s="24" t="s">
        <v>108</v>
      </c>
      <c r="D10" s="14"/>
      <c r="E10" s="4"/>
      <c r="F10" s="4"/>
      <c r="G10" s="4"/>
      <c r="H10" s="4"/>
      <c r="I10" s="4"/>
      <c r="J10" s="4"/>
      <c r="K10" s="4"/>
      <c r="L10" s="4">
        <f t="shared" si="4"/>
        <v>0</v>
      </c>
      <c r="M10" s="4">
        <f t="shared" si="0"/>
        <v>1</v>
      </c>
      <c r="N10" s="15">
        <f t="shared" si="5"/>
        <v>0</v>
      </c>
      <c r="O10" s="15">
        <f t="shared" si="6"/>
        <v>0</v>
      </c>
      <c r="P10" s="1">
        <f t="shared" si="7"/>
        <v>0</v>
      </c>
      <c r="Q10" s="1">
        <f t="shared" si="8"/>
        <v>0</v>
      </c>
      <c r="R10" s="21">
        <f t="shared" si="9"/>
        <v>0</v>
      </c>
    </row>
    <row r="11" spans="1:18" ht="30" customHeight="1">
      <c r="A11" s="31" t="s">
        <v>59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4"/>
      <c r="O11" s="34"/>
      <c r="P11" s="1"/>
      <c r="Q11" s="1"/>
      <c r="R11" s="22"/>
    </row>
    <row r="12" spans="1:18" ht="30" customHeight="1">
      <c r="A12" s="18"/>
      <c r="B12" s="18"/>
      <c r="C12" s="33" t="s">
        <v>25</v>
      </c>
      <c r="D12" s="33"/>
      <c r="E12" s="33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2"/>
    </row>
    <row r="13" spans="1:18" ht="35.4" customHeight="1">
      <c r="A13" s="27" t="s">
        <v>28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8" ht="19.8">
      <c r="A14" s="15"/>
      <c r="B14" s="25"/>
      <c r="C14" s="2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"/>
      <c r="Q14" s="1"/>
      <c r="R14" s="21"/>
    </row>
    <row r="15" spans="1:18" ht="19.8">
      <c r="A15" s="15"/>
      <c r="B15" s="25"/>
      <c r="C15" s="2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"/>
      <c r="Q15" s="1"/>
      <c r="R15" s="20"/>
    </row>
    <row r="16" spans="1:18" ht="19.8">
      <c r="A16" s="15"/>
      <c r="B16" s="25"/>
      <c r="C16" s="2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"/>
      <c r="Q16" s="1"/>
      <c r="R16" s="20"/>
    </row>
    <row r="17" spans="1:18" ht="19.8">
      <c r="A17" s="15"/>
      <c r="B17" s="25"/>
      <c r="C17" s="2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"/>
      <c r="Q17" s="1"/>
      <c r="R17" s="21"/>
    </row>
    <row r="18" spans="1:18" ht="19.8">
      <c r="A18" s="15"/>
      <c r="B18" s="25"/>
      <c r="C18" s="2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"/>
      <c r="Q18" s="1"/>
      <c r="R18" s="21"/>
    </row>
    <row r="19" spans="1:18" ht="19.8">
      <c r="A19" s="15"/>
      <c r="B19" s="25"/>
      <c r="C19" s="2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"/>
      <c r="Q19" s="1"/>
      <c r="R19" s="21"/>
    </row>
    <row r="20" spans="1:18" ht="19.8">
      <c r="A20" s="15"/>
      <c r="B20" s="25"/>
      <c r="C20" s="2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"/>
      <c r="Q20" s="1"/>
      <c r="R20" s="21"/>
    </row>
    <row r="21" spans="1:18" ht="19.8">
      <c r="A21" s="15"/>
      <c r="B21" s="25"/>
      <c r="C21" s="2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"/>
      <c r="Q21" s="1"/>
      <c r="R21" s="21"/>
    </row>
    <row r="22" spans="1:18" ht="19.8">
      <c r="A22" s="15"/>
      <c r="B22" s="25"/>
      <c r="C22" s="2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"/>
      <c r="Q22" s="1"/>
      <c r="R22" s="21"/>
    </row>
  </sheetData>
  <sortState ref="B4:D10">
    <sortCondition ref="D4:D10"/>
  </sortState>
  <mergeCells count="6">
    <mergeCell ref="A13:R13"/>
    <mergeCell ref="A1:M2"/>
    <mergeCell ref="N2:P2"/>
    <mergeCell ref="Q2:R2"/>
    <mergeCell ref="A11:O11"/>
    <mergeCell ref="C12:E1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B1" workbookViewId="0">
      <selection activeCell="D8" sqref="D8"/>
    </sheetView>
  </sheetViews>
  <sheetFormatPr defaultRowHeight="16.2"/>
  <cols>
    <col min="3" max="3" width="10.77734375" customWidth="1"/>
  </cols>
  <sheetData>
    <row r="1" spans="1:18">
      <c r="A1" s="28" t="s">
        <v>153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89</v>
      </c>
      <c r="C4" s="24" t="s">
        <v>31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RANK(L4,$L$4:$L$8)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157</v>
      </c>
      <c r="C5" s="24" t="s">
        <v>108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RANK(L5,$L$4:$L$8)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1">
        <f t="shared" ref="R5:R8" si="2">L5-Q5</f>
        <v>0</v>
      </c>
    </row>
    <row r="6" spans="1:18" ht="30" customHeight="1">
      <c r="A6" s="13">
        <v>3</v>
      </c>
      <c r="B6" s="24" t="s">
        <v>155</v>
      </c>
      <c r="C6" s="24" t="s">
        <v>31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RANK(L6,$L$4:$L$8)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4" t="s">
        <v>154</v>
      </c>
      <c r="C7" s="24" t="s">
        <v>31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RANK(L7,$L$4:$L$8)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4" t="s">
        <v>156</v>
      </c>
      <c r="C8" s="24" t="s">
        <v>108</v>
      </c>
      <c r="D8" s="14"/>
      <c r="E8" s="4"/>
      <c r="F8" s="4"/>
      <c r="G8" s="16"/>
      <c r="H8" s="4"/>
      <c r="I8" s="4"/>
      <c r="J8" s="4"/>
      <c r="K8" s="4"/>
      <c r="L8" s="4">
        <f t="shared" si="0"/>
        <v>0</v>
      </c>
      <c r="M8" s="4">
        <f>RANK(L8,$L$4:$L$8)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0">
        <f t="shared" si="2"/>
        <v>0</v>
      </c>
    </row>
    <row r="9" spans="1:18" ht="30.6" customHeight="1">
      <c r="A9" s="31" t="s">
        <v>137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4"/>
      <c r="O9" s="34"/>
      <c r="P9" s="1"/>
      <c r="Q9" s="1"/>
      <c r="R9" s="22"/>
    </row>
    <row r="10" spans="1:18" ht="34.799999999999997" customHeight="1">
      <c r="A10" s="18"/>
      <c r="B10" s="18"/>
      <c r="C10" s="33" t="s">
        <v>25</v>
      </c>
      <c r="D10" s="33"/>
      <c r="E10" s="33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2"/>
    </row>
    <row r="11" spans="1:18" ht="41.4" customHeight="1">
      <c r="A11" s="27" t="s">
        <v>28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</sheetData>
  <sortState ref="B4:D8">
    <sortCondition ref="D4:D8"/>
  </sortState>
  <mergeCells count="6">
    <mergeCell ref="A11:R11"/>
    <mergeCell ref="A1:M2"/>
    <mergeCell ref="N2:P2"/>
    <mergeCell ref="Q2:R2"/>
    <mergeCell ref="A9:O9"/>
    <mergeCell ref="C10:E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F7" sqref="F7"/>
    </sheetView>
  </sheetViews>
  <sheetFormatPr defaultRowHeight="16.2"/>
  <cols>
    <col min="3" max="3" width="10.77734375" customWidth="1"/>
  </cols>
  <sheetData>
    <row r="1" spans="1:18">
      <c r="A1" s="28" t="s">
        <v>158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160</v>
      </c>
      <c r="C4" s="23" t="s">
        <v>36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9" si="0"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69</v>
      </c>
      <c r="C5" s="24" t="s">
        <v>68</v>
      </c>
      <c r="D5" s="14"/>
      <c r="E5" s="4"/>
      <c r="F5" s="4"/>
      <c r="G5" s="4"/>
      <c r="H5" s="4"/>
      <c r="I5" s="4"/>
      <c r="J5" s="4"/>
      <c r="K5" s="4"/>
      <c r="L5" s="4">
        <f t="shared" ref="L5:L9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2">AVERAGE(N5:O5)</f>
        <v>0</v>
      </c>
      <c r="R5" s="21">
        <f t="shared" ref="R5:R9" si="3">L5-Q5</f>
        <v>0</v>
      </c>
    </row>
    <row r="6" spans="1:18" ht="30" customHeight="1">
      <c r="A6" s="13">
        <v>3</v>
      </c>
      <c r="B6" s="24" t="s">
        <v>67</v>
      </c>
      <c r="C6" s="24" t="s">
        <v>32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9" si="4">MAX(D6:H6)</f>
        <v>0</v>
      </c>
      <c r="O6" s="15">
        <f t="shared" ref="O6:O9" si="5">MIN(D6:H6)</f>
        <v>0</v>
      </c>
      <c r="P6" s="1">
        <f t="shared" ref="P6:P9" si="6">SUM(I6-N6-O6)</f>
        <v>0</v>
      </c>
      <c r="Q6" s="1">
        <f t="shared" si="2"/>
        <v>0</v>
      </c>
      <c r="R6" s="20">
        <f t="shared" si="3"/>
        <v>0</v>
      </c>
    </row>
    <row r="7" spans="1:18" ht="30" customHeight="1">
      <c r="A7" s="13">
        <v>4</v>
      </c>
      <c r="B7" s="24" t="s">
        <v>30</v>
      </c>
      <c r="C7" s="24" t="s">
        <v>31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30" customHeight="1">
      <c r="A8" s="13">
        <v>5</v>
      </c>
      <c r="B8" s="24" t="s">
        <v>37</v>
      </c>
      <c r="C8" s="23" t="s">
        <v>36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30" customHeight="1">
      <c r="A9" s="13">
        <v>6</v>
      </c>
      <c r="B9" s="24" t="s">
        <v>159</v>
      </c>
      <c r="C9" s="24" t="s">
        <v>114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30" customHeight="1">
      <c r="A10" s="31" t="s">
        <v>63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4"/>
      <c r="O10" s="34"/>
      <c r="P10" s="1"/>
      <c r="Q10" s="1"/>
      <c r="R10" s="22"/>
    </row>
    <row r="11" spans="1:18" ht="30" customHeight="1">
      <c r="A11" s="18"/>
      <c r="B11" s="18"/>
      <c r="C11" s="33" t="s">
        <v>25</v>
      </c>
      <c r="D11" s="33"/>
      <c r="E11" s="33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"/>
      <c r="Q11" s="1"/>
      <c r="R11" s="22"/>
    </row>
    <row r="12" spans="1:18" ht="30" customHeight="1">
      <c r="A12" s="27" t="s">
        <v>28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</row>
    <row r="13" spans="1:18" ht="19.8">
      <c r="A13" s="15"/>
      <c r="B13" s="25"/>
      <c r="C13" s="2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"/>
      <c r="Q13" s="1"/>
      <c r="R13" s="21"/>
    </row>
    <row r="14" spans="1:18" ht="19.8">
      <c r="A14" s="15"/>
      <c r="B14" s="25"/>
      <c r="C14" s="2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"/>
      <c r="Q14" s="1"/>
      <c r="R14" s="21"/>
    </row>
    <row r="15" spans="1:18" ht="19.8">
      <c r="A15" s="15"/>
      <c r="B15" s="25"/>
      <c r="C15" s="2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"/>
      <c r="Q15" s="1"/>
      <c r="R15" s="21"/>
    </row>
    <row r="16" spans="1:18" ht="19.8">
      <c r="A16" s="15"/>
      <c r="B16" s="25"/>
      <c r="C16" s="2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"/>
      <c r="Q16" s="1"/>
      <c r="R16" s="21"/>
    </row>
    <row r="17" spans="1:18" ht="19.8">
      <c r="A17" s="15"/>
      <c r="B17" s="26"/>
      <c r="C17" s="2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"/>
      <c r="Q17" s="1"/>
      <c r="R17" s="21"/>
    </row>
    <row r="18" spans="1:18" ht="19.8">
      <c r="A18" s="15"/>
      <c r="B18" s="25"/>
      <c r="C18" s="2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"/>
      <c r="Q18" s="1"/>
      <c r="R18" s="21"/>
    </row>
  </sheetData>
  <sortState ref="B4:D9">
    <sortCondition ref="D4:D9"/>
  </sortState>
  <mergeCells count="6">
    <mergeCell ref="A12:R12"/>
    <mergeCell ref="A1:M2"/>
    <mergeCell ref="N2:P2"/>
    <mergeCell ref="Q2:R2"/>
    <mergeCell ref="A10:O10"/>
    <mergeCell ref="C11:E1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11" workbookViewId="0">
      <selection activeCell="D17" sqref="D17"/>
    </sheetView>
  </sheetViews>
  <sheetFormatPr defaultRowHeight="16.2"/>
  <cols>
    <col min="3" max="3" width="10.77734375" customWidth="1"/>
  </cols>
  <sheetData>
    <row r="1" spans="1:18">
      <c r="A1" s="28" t="s">
        <v>161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77</v>
      </c>
      <c r="C4" s="24" t="s">
        <v>34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7" si="0"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45</v>
      </c>
      <c r="C5" s="24" t="s">
        <v>29</v>
      </c>
      <c r="D5" s="14"/>
      <c r="E5" s="4"/>
      <c r="F5" s="4"/>
      <c r="G5" s="4"/>
      <c r="H5" s="4"/>
      <c r="I5" s="4"/>
      <c r="J5" s="4"/>
      <c r="K5" s="4"/>
      <c r="L5" s="4">
        <f t="shared" ref="L5:L9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2">AVERAGE(N5:O5)</f>
        <v>0</v>
      </c>
      <c r="R5" s="21">
        <f t="shared" ref="R5:R9" si="3">L5-Q5</f>
        <v>0</v>
      </c>
    </row>
    <row r="6" spans="1:18" ht="30" customHeight="1">
      <c r="A6" s="13">
        <v>3</v>
      </c>
      <c r="B6" s="24" t="s">
        <v>165</v>
      </c>
      <c r="C6" s="24" t="s">
        <v>66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9" si="4">MAX(D6:H6)</f>
        <v>0</v>
      </c>
      <c r="O6" s="15">
        <f t="shared" ref="O6:O9" si="5">MIN(D6:H6)</f>
        <v>0</v>
      </c>
      <c r="P6" s="1">
        <f t="shared" ref="P6:P9" si="6">SUM(I6-N6-O6)</f>
        <v>0</v>
      </c>
      <c r="Q6" s="1">
        <f t="shared" si="2"/>
        <v>0</v>
      </c>
      <c r="R6" s="20">
        <f t="shared" si="3"/>
        <v>0</v>
      </c>
    </row>
    <row r="7" spans="1:18" ht="30" customHeight="1">
      <c r="A7" s="13">
        <v>4</v>
      </c>
      <c r="B7" s="24" t="s">
        <v>38</v>
      </c>
      <c r="C7" s="24" t="s">
        <v>39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30" customHeight="1">
      <c r="A8" s="13">
        <v>5</v>
      </c>
      <c r="B8" s="24" t="s">
        <v>163</v>
      </c>
      <c r="C8" s="24" t="s">
        <v>114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30" customHeight="1">
      <c r="A9" s="13">
        <v>6</v>
      </c>
      <c r="B9" s="24" t="s">
        <v>154</v>
      </c>
      <c r="C9" s="24" t="s">
        <v>31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30" customHeight="1">
      <c r="A10" s="13">
        <v>7</v>
      </c>
      <c r="B10" s="24" t="s">
        <v>164</v>
      </c>
      <c r="C10" s="24" t="s">
        <v>66</v>
      </c>
      <c r="D10" s="14"/>
      <c r="E10" s="4"/>
      <c r="F10" s="4"/>
      <c r="G10" s="4"/>
      <c r="H10" s="4"/>
      <c r="I10" s="4"/>
      <c r="J10" s="4"/>
      <c r="K10" s="4"/>
      <c r="L10" s="4">
        <f t="shared" ref="L10:L16" si="7">SUM(J10:K10)</f>
        <v>0</v>
      </c>
      <c r="M10" s="4">
        <f t="shared" si="0"/>
        <v>1</v>
      </c>
      <c r="N10" s="15">
        <f t="shared" ref="N10:N16" si="8">MAX(D10:H10)</f>
        <v>0</v>
      </c>
      <c r="O10" s="15">
        <f t="shared" ref="O10:O16" si="9">MIN(D10:H10)</f>
        <v>0</v>
      </c>
      <c r="P10" s="1">
        <f t="shared" ref="P10:P16" si="10">SUM(I10-N10-O10)</f>
        <v>0</v>
      </c>
      <c r="Q10" s="1">
        <f t="shared" ref="Q10:Q16" si="11">AVERAGE(N10:O10)</f>
        <v>0</v>
      </c>
      <c r="R10" s="21">
        <f t="shared" ref="R10:R16" si="12">L10-Q10</f>
        <v>0</v>
      </c>
    </row>
    <row r="11" spans="1:18" ht="30" customHeight="1">
      <c r="A11" s="13">
        <v>8</v>
      </c>
      <c r="B11" s="24" t="s">
        <v>40</v>
      </c>
      <c r="C11" s="24" t="s">
        <v>32</v>
      </c>
      <c r="D11" s="14"/>
      <c r="E11" s="4"/>
      <c r="F11" s="4"/>
      <c r="G11" s="4"/>
      <c r="H11" s="4"/>
      <c r="I11" s="4"/>
      <c r="J11" s="4"/>
      <c r="K11" s="4"/>
      <c r="L11" s="4">
        <f t="shared" si="7"/>
        <v>0</v>
      </c>
      <c r="M11" s="4">
        <f t="shared" si="0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1">
        <f t="shared" si="12"/>
        <v>0</v>
      </c>
    </row>
    <row r="12" spans="1:18" ht="30" customHeight="1">
      <c r="A12" s="13">
        <v>9</v>
      </c>
      <c r="B12" s="24" t="s">
        <v>167</v>
      </c>
      <c r="C12" s="24" t="s">
        <v>90</v>
      </c>
      <c r="D12" s="14"/>
      <c r="E12" s="4"/>
      <c r="F12" s="4"/>
      <c r="G12" s="4"/>
      <c r="H12" s="4"/>
      <c r="I12" s="4"/>
      <c r="J12" s="4"/>
      <c r="K12" s="4"/>
      <c r="L12" s="4">
        <f t="shared" si="7"/>
        <v>0</v>
      </c>
      <c r="M12" s="4">
        <f t="shared" si="0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1">
        <f t="shared" si="12"/>
        <v>0</v>
      </c>
    </row>
    <row r="13" spans="1:18" ht="30" customHeight="1">
      <c r="A13" s="13">
        <v>10</v>
      </c>
      <c r="B13" s="24" t="s">
        <v>41</v>
      </c>
      <c r="C13" s="23" t="s">
        <v>42</v>
      </c>
      <c r="D13" s="14"/>
      <c r="E13" s="4"/>
      <c r="F13" s="4"/>
      <c r="G13" s="4"/>
      <c r="H13" s="4"/>
      <c r="I13" s="4"/>
      <c r="J13" s="4"/>
      <c r="K13" s="4"/>
      <c r="L13" s="4">
        <f t="shared" si="7"/>
        <v>0</v>
      </c>
      <c r="M13" s="4">
        <f t="shared" si="0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1">
        <f t="shared" si="12"/>
        <v>0</v>
      </c>
    </row>
    <row r="14" spans="1:18" ht="30" customHeight="1">
      <c r="A14" s="13">
        <v>11</v>
      </c>
      <c r="B14" s="24" t="s">
        <v>162</v>
      </c>
      <c r="C14" s="24" t="s">
        <v>31</v>
      </c>
      <c r="D14" s="14"/>
      <c r="E14" s="4"/>
      <c r="F14" s="4"/>
      <c r="G14" s="4"/>
      <c r="H14" s="4"/>
      <c r="I14" s="4"/>
      <c r="J14" s="4"/>
      <c r="K14" s="4"/>
      <c r="L14" s="4">
        <f t="shared" si="7"/>
        <v>0</v>
      </c>
      <c r="M14" s="4">
        <f t="shared" si="0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1">
        <f t="shared" si="12"/>
        <v>0</v>
      </c>
    </row>
    <row r="15" spans="1:18" ht="30" customHeight="1">
      <c r="A15" s="13">
        <v>12</v>
      </c>
      <c r="B15" s="24" t="s">
        <v>168</v>
      </c>
      <c r="C15" s="24" t="s">
        <v>29</v>
      </c>
      <c r="D15" s="14"/>
      <c r="E15" s="4"/>
      <c r="F15" s="4"/>
      <c r="G15" s="4"/>
      <c r="H15" s="4"/>
      <c r="I15" s="4"/>
      <c r="J15" s="4"/>
      <c r="K15" s="4"/>
      <c r="L15" s="4">
        <f t="shared" si="7"/>
        <v>0</v>
      </c>
      <c r="M15" s="4">
        <f t="shared" si="0"/>
        <v>1</v>
      </c>
      <c r="N15" s="15">
        <f t="shared" si="8"/>
        <v>0</v>
      </c>
      <c r="O15" s="15">
        <f t="shared" si="9"/>
        <v>0</v>
      </c>
      <c r="P15" s="1">
        <f t="shared" si="10"/>
        <v>0</v>
      </c>
      <c r="Q15" s="1">
        <f t="shared" si="11"/>
        <v>0</v>
      </c>
      <c r="R15" s="21">
        <f t="shared" si="12"/>
        <v>0</v>
      </c>
    </row>
    <row r="16" spans="1:18" ht="30" customHeight="1">
      <c r="A16" s="13">
        <v>13</v>
      </c>
      <c r="B16" s="24" t="s">
        <v>166</v>
      </c>
      <c r="C16" s="24" t="s">
        <v>90</v>
      </c>
      <c r="D16" s="14"/>
      <c r="E16" s="4"/>
      <c r="F16" s="4"/>
      <c r="G16" s="4"/>
      <c r="H16" s="4"/>
      <c r="I16" s="4"/>
      <c r="J16" s="4"/>
      <c r="K16" s="4"/>
      <c r="L16" s="4">
        <f t="shared" si="7"/>
        <v>0</v>
      </c>
      <c r="M16" s="4">
        <f t="shared" si="0"/>
        <v>1</v>
      </c>
      <c r="N16" s="15">
        <f t="shared" si="8"/>
        <v>0</v>
      </c>
      <c r="O16" s="15">
        <f t="shared" si="9"/>
        <v>0</v>
      </c>
      <c r="P16" s="1">
        <f t="shared" si="10"/>
        <v>0</v>
      </c>
      <c r="Q16" s="1">
        <f t="shared" si="11"/>
        <v>0</v>
      </c>
      <c r="R16" s="21">
        <f t="shared" si="12"/>
        <v>0</v>
      </c>
    </row>
    <row r="17" spans="1:18" ht="30" customHeight="1">
      <c r="A17" s="13">
        <v>14</v>
      </c>
      <c r="B17" s="24" t="s">
        <v>155</v>
      </c>
      <c r="C17" s="24" t="s">
        <v>31</v>
      </c>
      <c r="D17" s="14"/>
      <c r="E17" s="4"/>
      <c r="F17" s="4"/>
      <c r="G17" s="4"/>
      <c r="H17" s="4"/>
      <c r="I17" s="4"/>
      <c r="J17" s="4"/>
      <c r="K17" s="4"/>
      <c r="L17" s="4">
        <f t="shared" ref="L17" si="13">SUM(J17:K17)</f>
        <v>0</v>
      </c>
      <c r="M17" s="4">
        <f t="shared" si="0"/>
        <v>1</v>
      </c>
      <c r="N17" s="15">
        <f t="shared" ref="N17" si="14">MAX(D17:H17)</f>
        <v>0</v>
      </c>
      <c r="O17" s="15">
        <f t="shared" ref="O17" si="15">MIN(D17:H17)</f>
        <v>0</v>
      </c>
      <c r="P17" s="1">
        <f t="shared" ref="P17" si="16">SUM(I17-N17-O17)</f>
        <v>0</v>
      </c>
      <c r="Q17" s="1">
        <f t="shared" ref="Q17" si="17">AVERAGE(N17:O17)</f>
        <v>0</v>
      </c>
      <c r="R17" s="21">
        <f t="shared" ref="R17" si="18">L17-Q17</f>
        <v>0</v>
      </c>
    </row>
    <row r="18" spans="1:18" ht="30" customHeight="1">
      <c r="A18" s="35" t="s">
        <v>46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22"/>
      <c r="O18" s="22"/>
      <c r="P18" s="1"/>
      <c r="Q18" s="1"/>
      <c r="R18" s="22"/>
    </row>
    <row r="19" spans="1:18" ht="25.05" customHeight="1">
      <c r="A19" s="18"/>
      <c r="B19" s="18"/>
      <c r="C19" s="19" t="s">
        <v>25</v>
      </c>
      <c r="D19" s="19"/>
      <c r="E19" s="19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"/>
      <c r="Q19" s="1"/>
      <c r="R19" s="22"/>
    </row>
    <row r="20" spans="1:18" ht="30" customHeight="1">
      <c r="A20" s="27" t="s">
        <v>28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8" ht="30" customHeight="1"/>
  </sheetData>
  <sortState ref="B4:D17">
    <sortCondition ref="D4:D17"/>
  </sortState>
  <mergeCells count="5">
    <mergeCell ref="A1:M2"/>
    <mergeCell ref="N2:P2"/>
    <mergeCell ref="Q2:R2"/>
    <mergeCell ref="A20:R20"/>
    <mergeCell ref="A18:M18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7" workbookViewId="0">
      <selection activeCell="A15" sqref="A15:M15"/>
    </sheetView>
  </sheetViews>
  <sheetFormatPr defaultRowHeight="16.2"/>
  <cols>
    <col min="3" max="3" width="10.77734375" customWidth="1"/>
  </cols>
  <sheetData>
    <row r="1" spans="1:18">
      <c r="A1" s="36" t="s">
        <v>169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172</v>
      </c>
      <c r="C4" s="24" t="s">
        <v>31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125</v>
      </c>
      <c r="C5" s="23" t="s">
        <v>126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13">
        <v>3</v>
      </c>
      <c r="B6" s="24" t="s">
        <v>132</v>
      </c>
      <c r="C6" s="24" t="s">
        <v>117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4" t="s">
        <v>171</v>
      </c>
      <c r="C7" s="24" t="s">
        <v>32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4" t="s">
        <v>170</v>
      </c>
      <c r="C8" s="24" t="s">
        <v>32</v>
      </c>
      <c r="D8" s="14"/>
      <c r="E8" s="4"/>
      <c r="F8" s="4"/>
      <c r="G8" s="4"/>
      <c r="H8" s="4"/>
      <c r="I8" s="4"/>
      <c r="J8" s="4"/>
      <c r="K8" s="4"/>
      <c r="L8" s="4">
        <f t="shared" ref="L8:L14" si="6">SUM(J8:K8)</f>
        <v>0</v>
      </c>
      <c r="M8" s="4">
        <f t="shared" ref="M8:M14" si="7">RANK(L8,$L$4:$L$7)</f>
        <v>1</v>
      </c>
      <c r="N8" s="15">
        <f t="shared" ref="N8:N14" si="8">MAX(D8:H8)</f>
        <v>0</v>
      </c>
      <c r="O8" s="15">
        <f t="shared" ref="O8:O14" si="9">MIN(D8:H8)</f>
        <v>0</v>
      </c>
      <c r="P8" s="1">
        <f t="shared" ref="P8:P14" si="10">SUM(I8-N8-O8)</f>
        <v>0</v>
      </c>
      <c r="Q8" s="1">
        <f t="shared" ref="Q8:Q14" si="11">AVERAGE(N8:O8)</f>
        <v>0</v>
      </c>
      <c r="R8" s="21">
        <f t="shared" ref="R8:R14" si="12">L8-Q8</f>
        <v>0</v>
      </c>
    </row>
    <row r="9" spans="1:18" ht="30" customHeight="1">
      <c r="A9" s="13">
        <v>6</v>
      </c>
      <c r="B9" s="24" t="s">
        <v>173</v>
      </c>
      <c r="C9" s="24" t="s">
        <v>90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30" customHeight="1">
      <c r="A10" s="13">
        <v>7</v>
      </c>
      <c r="B10" s="24" t="s">
        <v>81</v>
      </c>
      <c r="C10" s="24" t="s">
        <v>32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1">
        <f t="shared" si="12"/>
        <v>0</v>
      </c>
    </row>
    <row r="11" spans="1:18" ht="30" customHeight="1">
      <c r="A11" s="13">
        <v>8</v>
      </c>
      <c r="B11" s="24" t="s">
        <v>174</v>
      </c>
      <c r="C11" s="24" t="s">
        <v>90</v>
      </c>
      <c r="D11" s="14"/>
      <c r="E11" s="4"/>
      <c r="F11" s="4"/>
      <c r="G11" s="4"/>
      <c r="H11" s="4"/>
      <c r="I11" s="4"/>
      <c r="J11" s="4"/>
      <c r="K11" s="4"/>
      <c r="L11" s="4">
        <f t="shared" si="6"/>
        <v>0</v>
      </c>
      <c r="M11" s="4">
        <f t="shared" si="7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1">
        <f t="shared" si="12"/>
        <v>0</v>
      </c>
    </row>
    <row r="12" spans="1:18" ht="30" customHeight="1">
      <c r="A12" s="13">
        <v>9</v>
      </c>
      <c r="B12" s="24" t="s">
        <v>54</v>
      </c>
      <c r="C12" s="24" t="s">
        <v>31</v>
      </c>
      <c r="D12" s="14"/>
      <c r="E12" s="4"/>
      <c r="F12" s="4"/>
      <c r="G12" s="4"/>
      <c r="H12" s="4"/>
      <c r="I12" s="4"/>
      <c r="J12" s="4"/>
      <c r="K12" s="4"/>
      <c r="L12" s="4">
        <f t="shared" si="6"/>
        <v>0</v>
      </c>
      <c r="M12" s="4">
        <f t="shared" si="7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1">
        <f t="shared" si="12"/>
        <v>0</v>
      </c>
    </row>
    <row r="13" spans="1:18" ht="30" customHeight="1">
      <c r="A13" s="13">
        <v>10</v>
      </c>
      <c r="B13" s="24" t="s">
        <v>133</v>
      </c>
      <c r="C13" s="24" t="s">
        <v>117</v>
      </c>
      <c r="D13" s="14"/>
      <c r="E13" s="4"/>
      <c r="F13" s="4"/>
      <c r="G13" s="4"/>
      <c r="H13" s="4"/>
      <c r="I13" s="4"/>
      <c r="J13" s="4"/>
      <c r="K13" s="4"/>
      <c r="L13" s="4">
        <f t="shared" si="6"/>
        <v>0</v>
      </c>
      <c r="M13" s="4">
        <f t="shared" si="7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1">
        <f t="shared" si="12"/>
        <v>0</v>
      </c>
    </row>
    <row r="14" spans="1:18" ht="30" customHeight="1">
      <c r="A14" s="13">
        <v>11</v>
      </c>
      <c r="B14" s="24" t="s">
        <v>82</v>
      </c>
      <c r="C14" s="24" t="s">
        <v>31</v>
      </c>
      <c r="D14" s="14"/>
      <c r="E14" s="4"/>
      <c r="F14" s="4"/>
      <c r="G14" s="4"/>
      <c r="H14" s="4"/>
      <c r="I14" s="4"/>
      <c r="J14" s="4"/>
      <c r="K14" s="4"/>
      <c r="L14" s="4">
        <f t="shared" si="6"/>
        <v>0</v>
      </c>
      <c r="M14" s="4">
        <f t="shared" si="7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1">
        <f t="shared" si="12"/>
        <v>0</v>
      </c>
    </row>
    <row r="15" spans="1:18" ht="30" customHeight="1">
      <c r="A15" s="35" t="s">
        <v>86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22"/>
      <c r="O15" s="22"/>
      <c r="P15" s="1"/>
      <c r="Q15" s="1"/>
      <c r="R15" s="22"/>
    </row>
    <row r="16" spans="1:18" ht="30" customHeight="1">
      <c r="A16" s="18"/>
      <c r="B16" s="18"/>
      <c r="C16" s="19" t="s">
        <v>25</v>
      </c>
      <c r="D16" s="19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"/>
      <c r="Q16" s="1"/>
      <c r="R16" s="22"/>
    </row>
    <row r="17" spans="1:18" ht="30" customHeight="1">
      <c r="A17" s="27" t="s">
        <v>28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</row>
  </sheetData>
  <sortState ref="B4:D14">
    <sortCondition ref="D4:D14"/>
  </sortState>
  <mergeCells count="5">
    <mergeCell ref="A1:M2"/>
    <mergeCell ref="N2:P2"/>
    <mergeCell ref="Q2:R2"/>
    <mergeCell ref="A17:R17"/>
    <mergeCell ref="A15:M15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4" workbookViewId="0">
      <selection activeCell="D14" sqref="D14"/>
    </sheetView>
  </sheetViews>
  <sheetFormatPr defaultRowHeight="16.2"/>
  <cols>
    <col min="3" max="3" width="10.77734375" customWidth="1"/>
  </cols>
  <sheetData>
    <row r="1" spans="1:18">
      <c r="A1" s="36" t="s">
        <v>175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4" t="s">
        <v>116</v>
      </c>
      <c r="C4" s="24" t="s">
        <v>117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4" t="s">
        <v>179</v>
      </c>
      <c r="C5" s="24" t="s">
        <v>90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25.05" customHeight="1">
      <c r="A6" s="13">
        <v>3</v>
      </c>
      <c r="B6" s="24" t="s">
        <v>181</v>
      </c>
      <c r="C6" s="24" t="s">
        <v>33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24" t="s">
        <v>178</v>
      </c>
      <c r="C7" s="24" t="s">
        <v>90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24" t="s">
        <v>80</v>
      </c>
      <c r="C8" s="24" t="s">
        <v>32</v>
      </c>
      <c r="D8" s="14"/>
      <c r="E8" s="4"/>
      <c r="F8" s="4"/>
      <c r="G8" s="4"/>
      <c r="H8" s="4"/>
      <c r="I8" s="4"/>
      <c r="J8" s="4"/>
      <c r="K8" s="4"/>
      <c r="L8" s="4">
        <f t="shared" ref="L8:L14" si="6">SUM(J8:K8)</f>
        <v>0</v>
      </c>
      <c r="M8" s="4">
        <f t="shared" ref="M8:M14" si="7">RANK(L8,$L$4:$L$7)</f>
        <v>1</v>
      </c>
      <c r="N8" s="15">
        <f t="shared" ref="N8:N14" si="8">MAX(D8:H8)</f>
        <v>0</v>
      </c>
      <c r="O8" s="15">
        <f t="shared" ref="O8:O14" si="9">MIN(D8:H8)</f>
        <v>0</v>
      </c>
      <c r="P8" s="1">
        <f t="shared" ref="P8:P14" si="10">SUM(I8-N8-O8)</f>
        <v>0</v>
      </c>
      <c r="Q8" s="1">
        <f t="shared" ref="Q8:Q14" si="11">AVERAGE(N8:O8)</f>
        <v>0</v>
      </c>
      <c r="R8" s="21">
        <f t="shared" ref="R8:R14" si="12">L8-Q8</f>
        <v>0</v>
      </c>
    </row>
    <row r="9" spans="1:18" ht="25.05" customHeight="1">
      <c r="A9" s="13">
        <v>6</v>
      </c>
      <c r="B9" s="24" t="s">
        <v>176</v>
      </c>
      <c r="C9" s="24" t="s">
        <v>29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25.05" customHeight="1">
      <c r="A10" s="13">
        <v>7</v>
      </c>
      <c r="B10" s="24" t="s">
        <v>182</v>
      </c>
      <c r="C10" s="23" t="s">
        <v>90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1">
        <f t="shared" si="12"/>
        <v>0</v>
      </c>
    </row>
    <row r="11" spans="1:18" ht="25.05" customHeight="1">
      <c r="A11" s="13">
        <v>8</v>
      </c>
      <c r="B11" s="24" t="s">
        <v>177</v>
      </c>
      <c r="C11" s="24" t="s">
        <v>31</v>
      </c>
      <c r="D11" s="14"/>
      <c r="E11" s="4"/>
      <c r="F11" s="4"/>
      <c r="G11" s="4"/>
      <c r="H11" s="4"/>
      <c r="I11" s="4"/>
      <c r="J11" s="4"/>
      <c r="K11" s="4"/>
      <c r="L11" s="4">
        <f t="shared" si="6"/>
        <v>0</v>
      </c>
      <c r="M11" s="4">
        <f t="shared" si="7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1">
        <f t="shared" si="12"/>
        <v>0</v>
      </c>
    </row>
    <row r="12" spans="1:18" ht="25.05" customHeight="1">
      <c r="A12" s="13">
        <v>9</v>
      </c>
      <c r="B12" s="24" t="s">
        <v>79</v>
      </c>
      <c r="C12" s="24" t="s">
        <v>32</v>
      </c>
      <c r="D12" s="14"/>
      <c r="E12" s="4"/>
      <c r="F12" s="4"/>
      <c r="G12" s="4"/>
      <c r="H12" s="4"/>
      <c r="I12" s="4"/>
      <c r="J12" s="4"/>
      <c r="K12" s="4"/>
      <c r="L12" s="4">
        <f t="shared" si="6"/>
        <v>0</v>
      </c>
      <c r="M12" s="4">
        <f t="shared" si="7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1">
        <f t="shared" si="12"/>
        <v>0</v>
      </c>
    </row>
    <row r="13" spans="1:18" ht="25.05" customHeight="1">
      <c r="A13" s="13">
        <v>10</v>
      </c>
      <c r="B13" s="24" t="s">
        <v>180</v>
      </c>
      <c r="C13" s="24" t="s">
        <v>52</v>
      </c>
      <c r="D13" s="14"/>
      <c r="E13" s="4"/>
      <c r="F13" s="4"/>
      <c r="G13" s="4"/>
      <c r="H13" s="4"/>
      <c r="I13" s="4"/>
      <c r="J13" s="4"/>
      <c r="K13" s="4"/>
      <c r="L13" s="4">
        <f t="shared" si="6"/>
        <v>0</v>
      </c>
      <c r="M13" s="4">
        <f t="shared" si="7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1">
        <f t="shared" si="12"/>
        <v>0</v>
      </c>
    </row>
    <row r="14" spans="1:18" ht="25.05" customHeight="1">
      <c r="A14" s="13">
        <v>11</v>
      </c>
      <c r="B14" s="24" t="s">
        <v>78</v>
      </c>
      <c r="C14" s="24" t="s">
        <v>32</v>
      </c>
      <c r="D14" s="14"/>
      <c r="E14" s="4"/>
      <c r="F14" s="4"/>
      <c r="G14" s="4"/>
      <c r="H14" s="4"/>
      <c r="I14" s="4"/>
      <c r="J14" s="4"/>
      <c r="K14" s="4"/>
      <c r="L14" s="4">
        <f t="shared" si="6"/>
        <v>0</v>
      </c>
      <c r="M14" s="4">
        <f t="shared" si="7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1">
        <f t="shared" si="12"/>
        <v>0</v>
      </c>
    </row>
    <row r="15" spans="1:18" ht="30" customHeight="1">
      <c r="A15" s="35" t="s">
        <v>86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22"/>
      <c r="O15" s="22"/>
      <c r="P15" s="1"/>
      <c r="Q15" s="1"/>
      <c r="R15" s="22"/>
    </row>
    <row r="16" spans="1:18" ht="30" customHeight="1">
      <c r="A16" s="18"/>
      <c r="B16" s="18"/>
      <c r="C16" s="19" t="s">
        <v>25</v>
      </c>
      <c r="D16" s="19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"/>
      <c r="Q16" s="1"/>
      <c r="R16" s="22"/>
    </row>
    <row r="17" spans="1:18" ht="30" customHeight="1">
      <c r="A17" s="27" t="s">
        <v>28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</row>
  </sheetData>
  <sortState ref="B4:D14">
    <sortCondition ref="D4:D14"/>
  </sortState>
  <mergeCells count="5">
    <mergeCell ref="A1:M2"/>
    <mergeCell ref="N2:P2"/>
    <mergeCell ref="Q2:R2"/>
    <mergeCell ref="A15:M15"/>
    <mergeCell ref="A17:R17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opLeftCell="A17" workbookViewId="0">
      <selection activeCell="D26" sqref="D26"/>
    </sheetView>
  </sheetViews>
  <sheetFormatPr defaultRowHeight="16.2"/>
  <cols>
    <col min="3" max="3" width="10.77734375" customWidth="1"/>
  </cols>
  <sheetData>
    <row r="1" spans="1:18">
      <c r="A1" s="36" t="s">
        <v>183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4" t="s">
        <v>185</v>
      </c>
      <c r="C4" s="24" t="s">
        <v>32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4" t="s">
        <v>200</v>
      </c>
      <c r="C5" s="24" t="s">
        <v>31</v>
      </c>
      <c r="D5" s="14"/>
      <c r="E5" s="4"/>
      <c r="F5" s="4"/>
      <c r="G5" s="4"/>
      <c r="H5" s="4"/>
      <c r="I5" s="4"/>
      <c r="J5" s="4"/>
      <c r="K5" s="4"/>
      <c r="L5" s="4">
        <f t="shared" ref="L5:L19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9" si="1">AVERAGE(N5:O5)</f>
        <v>0</v>
      </c>
      <c r="R5" s="21">
        <f t="shared" ref="R5:R19" si="2">L5-Q5</f>
        <v>0</v>
      </c>
    </row>
    <row r="6" spans="1:18" ht="25.05" customHeight="1">
      <c r="A6" s="13">
        <v>3</v>
      </c>
      <c r="B6" s="24" t="s">
        <v>189</v>
      </c>
      <c r="C6" s="24" t="s">
        <v>66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9" si="3">MAX(D6:H6)</f>
        <v>0</v>
      </c>
      <c r="O6" s="15">
        <f t="shared" ref="O6:O19" si="4">MIN(D6:H6)</f>
        <v>0</v>
      </c>
      <c r="P6" s="1">
        <f t="shared" ref="P6:P19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24" t="s">
        <v>192</v>
      </c>
      <c r="C7" s="24" t="s">
        <v>29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24" t="s">
        <v>41</v>
      </c>
      <c r="C8" s="24" t="s">
        <v>42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9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25.05" customHeight="1">
      <c r="A9" s="13">
        <v>6</v>
      </c>
      <c r="B9" s="24" t="s">
        <v>64</v>
      </c>
      <c r="C9" s="24" t="s">
        <v>31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1">
        <f t="shared" si="2"/>
        <v>0</v>
      </c>
    </row>
    <row r="10" spans="1:18" ht="25.05" customHeight="1">
      <c r="A10" s="13">
        <v>7</v>
      </c>
      <c r="B10" s="24" t="s">
        <v>157</v>
      </c>
      <c r="C10" s="24" t="s">
        <v>108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1">
        <f t="shared" si="2"/>
        <v>0</v>
      </c>
    </row>
    <row r="11" spans="1:18" ht="25.05" customHeight="1">
      <c r="A11" s="13">
        <v>8</v>
      </c>
      <c r="B11" s="24" t="s">
        <v>43</v>
      </c>
      <c r="C11" s="24" t="s">
        <v>44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1">
        <f t="shared" si="2"/>
        <v>0</v>
      </c>
    </row>
    <row r="12" spans="1:18" ht="25.05" customHeight="1">
      <c r="A12" s="13">
        <v>9</v>
      </c>
      <c r="B12" s="24" t="s">
        <v>197</v>
      </c>
      <c r="C12" s="24" t="s">
        <v>90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6"/>
        <v>1</v>
      </c>
      <c r="N12" s="15">
        <f t="shared" si="3"/>
        <v>0</v>
      </c>
      <c r="O12" s="15">
        <f t="shared" si="4"/>
        <v>0</v>
      </c>
      <c r="P12" s="1">
        <f t="shared" si="5"/>
        <v>0</v>
      </c>
      <c r="Q12" s="1">
        <f t="shared" si="1"/>
        <v>0</v>
      </c>
      <c r="R12" s="21">
        <f t="shared" si="2"/>
        <v>0</v>
      </c>
    </row>
    <row r="13" spans="1:18" ht="25.05" customHeight="1">
      <c r="A13" s="13">
        <v>10</v>
      </c>
      <c r="B13" s="24" t="s">
        <v>196</v>
      </c>
      <c r="C13" s="24" t="s">
        <v>117</v>
      </c>
      <c r="D13" s="1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6"/>
        <v>1</v>
      </c>
      <c r="N13" s="15">
        <f t="shared" si="3"/>
        <v>0</v>
      </c>
      <c r="O13" s="15">
        <f t="shared" si="4"/>
        <v>0</v>
      </c>
      <c r="P13" s="1">
        <f t="shared" si="5"/>
        <v>0</v>
      </c>
      <c r="Q13" s="1">
        <f t="shared" si="1"/>
        <v>0</v>
      </c>
      <c r="R13" s="21">
        <f t="shared" si="2"/>
        <v>0</v>
      </c>
    </row>
    <row r="14" spans="1:18" ht="25.05" customHeight="1">
      <c r="A14" s="13">
        <v>11</v>
      </c>
      <c r="B14" s="24" t="s">
        <v>204</v>
      </c>
      <c r="C14" s="24" t="s">
        <v>76</v>
      </c>
      <c r="D14" s="14"/>
      <c r="E14" s="4"/>
      <c r="F14" s="4"/>
      <c r="G14" s="4"/>
      <c r="H14" s="4"/>
      <c r="I14" s="4"/>
      <c r="J14" s="4"/>
      <c r="K14" s="4"/>
      <c r="L14" s="4">
        <f t="shared" si="0"/>
        <v>0</v>
      </c>
      <c r="M14" s="4">
        <f t="shared" si="6"/>
        <v>1</v>
      </c>
      <c r="N14" s="15">
        <f t="shared" si="3"/>
        <v>0</v>
      </c>
      <c r="O14" s="15">
        <f t="shared" si="4"/>
        <v>0</v>
      </c>
      <c r="P14" s="1">
        <f t="shared" si="5"/>
        <v>0</v>
      </c>
      <c r="Q14" s="1">
        <f t="shared" si="1"/>
        <v>0</v>
      </c>
      <c r="R14" s="21">
        <f t="shared" si="2"/>
        <v>0</v>
      </c>
    </row>
    <row r="15" spans="1:18" ht="25.05" customHeight="1">
      <c r="A15" s="13">
        <v>12</v>
      </c>
      <c r="B15" s="24" t="s">
        <v>194</v>
      </c>
      <c r="C15" s="24" t="s">
        <v>117</v>
      </c>
      <c r="D15" s="14"/>
      <c r="E15" s="4"/>
      <c r="F15" s="4"/>
      <c r="G15" s="4"/>
      <c r="H15" s="4"/>
      <c r="I15" s="4"/>
      <c r="J15" s="4"/>
      <c r="K15" s="4"/>
      <c r="L15" s="4">
        <f t="shared" si="0"/>
        <v>0</v>
      </c>
      <c r="M15" s="4">
        <f t="shared" si="6"/>
        <v>1</v>
      </c>
      <c r="N15" s="15">
        <f t="shared" si="3"/>
        <v>0</v>
      </c>
      <c r="O15" s="15">
        <f t="shared" si="4"/>
        <v>0</v>
      </c>
      <c r="P15" s="1">
        <f t="shared" si="5"/>
        <v>0</v>
      </c>
      <c r="Q15" s="1">
        <f t="shared" si="1"/>
        <v>0</v>
      </c>
      <c r="R15" s="21">
        <f t="shared" si="2"/>
        <v>0</v>
      </c>
    </row>
    <row r="16" spans="1:18" ht="25.05" customHeight="1">
      <c r="A16" s="13">
        <v>13</v>
      </c>
      <c r="B16" s="24" t="s">
        <v>195</v>
      </c>
      <c r="C16" s="24" t="s">
        <v>117</v>
      </c>
      <c r="D16" s="14"/>
      <c r="E16" s="4"/>
      <c r="F16" s="4"/>
      <c r="G16" s="4"/>
      <c r="H16" s="4"/>
      <c r="I16" s="4"/>
      <c r="J16" s="4"/>
      <c r="K16" s="4"/>
      <c r="L16" s="4">
        <f t="shared" si="0"/>
        <v>0</v>
      </c>
      <c r="M16" s="4">
        <f t="shared" si="6"/>
        <v>1</v>
      </c>
      <c r="N16" s="15">
        <f t="shared" si="3"/>
        <v>0</v>
      </c>
      <c r="O16" s="15">
        <f t="shared" si="4"/>
        <v>0</v>
      </c>
      <c r="P16" s="1">
        <f t="shared" si="5"/>
        <v>0</v>
      </c>
      <c r="Q16" s="1">
        <f t="shared" si="1"/>
        <v>0</v>
      </c>
      <c r="R16" s="21">
        <f t="shared" si="2"/>
        <v>0</v>
      </c>
    </row>
    <row r="17" spans="1:18" ht="25.05" customHeight="1">
      <c r="A17" s="13">
        <v>14</v>
      </c>
      <c r="B17" s="24" t="s">
        <v>190</v>
      </c>
      <c r="C17" s="24" t="s">
        <v>66</v>
      </c>
      <c r="D17" s="14"/>
      <c r="E17" s="4"/>
      <c r="F17" s="4"/>
      <c r="G17" s="4"/>
      <c r="H17" s="4"/>
      <c r="I17" s="4"/>
      <c r="J17" s="4"/>
      <c r="K17" s="4"/>
      <c r="L17" s="4">
        <f t="shared" si="0"/>
        <v>0</v>
      </c>
      <c r="M17" s="4">
        <f t="shared" si="6"/>
        <v>1</v>
      </c>
      <c r="N17" s="15">
        <f t="shared" si="3"/>
        <v>0</v>
      </c>
      <c r="O17" s="15">
        <f t="shared" si="4"/>
        <v>0</v>
      </c>
      <c r="P17" s="1">
        <f t="shared" si="5"/>
        <v>0</v>
      </c>
      <c r="Q17" s="1">
        <f t="shared" si="1"/>
        <v>0</v>
      </c>
      <c r="R17" s="21">
        <f t="shared" si="2"/>
        <v>0</v>
      </c>
    </row>
    <row r="18" spans="1:18" ht="25.05" customHeight="1">
      <c r="A18" s="13">
        <v>15</v>
      </c>
      <c r="B18" s="24" t="s">
        <v>203</v>
      </c>
      <c r="C18" s="24" t="s">
        <v>76</v>
      </c>
      <c r="D18" s="14"/>
      <c r="E18" s="4"/>
      <c r="F18" s="4"/>
      <c r="G18" s="4"/>
      <c r="H18" s="4"/>
      <c r="I18" s="4"/>
      <c r="J18" s="4"/>
      <c r="K18" s="4"/>
      <c r="L18" s="4">
        <f t="shared" si="0"/>
        <v>0</v>
      </c>
      <c r="M18" s="4">
        <f t="shared" si="6"/>
        <v>1</v>
      </c>
      <c r="N18" s="15">
        <f t="shared" si="3"/>
        <v>0</v>
      </c>
      <c r="O18" s="15">
        <f t="shared" si="4"/>
        <v>0</v>
      </c>
      <c r="P18" s="1">
        <f t="shared" si="5"/>
        <v>0</v>
      </c>
      <c r="Q18" s="1">
        <f t="shared" si="1"/>
        <v>0</v>
      </c>
      <c r="R18" s="21">
        <f t="shared" si="2"/>
        <v>0</v>
      </c>
    </row>
    <row r="19" spans="1:18" ht="25.05" customHeight="1">
      <c r="A19" s="13">
        <v>16</v>
      </c>
      <c r="B19" s="24" t="s">
        <v>198</v>
      </c>
      <c r="C19" s="24" t="s">
        <v>199</v>
      </c>
      <c r="D19" s="14"/>
      <c r="E19" s="4"/>
      <c r="F19" s="4"/>
      <c r="G19" s="4"/>
      <c r="H19" s="4"/>
      <c r="I19" s="4"/>
      <c r="J19" s="4"/>
      <c r="K19" s="4"/>
      <c r="L19" s="4">
        <f t="shared" si="0"/>
        <v>0</v>
      </c>
      <c r="M19" s="4">
        <f t="shared" si="6"/>
        <v>1</v>
      </c>
      <c r="N19" s="15">
        <f t="shared" si="3"/>
        <v>0</v>
      </c>
      <c r="O19" s="15">
        <f t="shared" si="4"/>
        <v>0</v>
      </c>
      <c r="P19" s="1">
        <f t="shared" si="5"/>
        <v>0</v>
      </c>
      <c r="Q19" s="1">
        <f t="shared" si="1"/>
        <v>0</v>
      </c>
      <c r="R19" s="21">
        <f t="shared" si="2"/>
        <v>0</v>
      </c>
    </row>
    <row r="20" spans="1:18" ht="25.05" customHeight="1">
      <c r="A20" s="13">
        <v>17</v>
      </c>
      <c r="B20" s="24" t="s">
        <v>193</v>
      </c>
      <c r="C20" s="24" t="s">
        <v>61</v>
      </c>
      <c r="D20" s="14"/>
      <c r="E20" s="4"/>
      <c r="F20" s="4"/>
      <c r="G20" s="4"/>
      <c r="H20" s="4"/>
      <c r="I20" s="4"/>
      <c r="J20" s="4"/>
      <c r="K20" s="4"/>
      <c r="L20" s="4">
        <f t="shared" ref="L20:L26" si="7">SUM(J20:K20)</f>
        <v>0</v>
      </c>
      <c r="M20" s="4">
        <f t="shared" ref="M20:M26" si="8">RANK(L20,$L$4:$L$7)</f>
        <v>1</v>
      </c>
      <c r="N20" s="15">
        <f t="shared" ref="N20:N26" si="9">MAX(D20:H20)</f>
        <v>0</v>
      </c>
      <c r="O20" s="15">
        <f t="shared" ref="O20:O26" si="10">MIN(D20:H20)</f>
        <v>0</v>
      </c>
      <c r="P20" s="1">
        <f t="shared" ref="P20:P26" si="11">SUM(I20-N20-O20)</f>
        <v>0</v>
      </c>
      <c r="Q20" s="1">
        <f t="shared" ref="Q20:Q26" si="12">AVERAGE(N20:O20)</f>
        <v>0</v>
      </c>
      <c r="R20" s="21">
        <f t="shared" ref="R20:R26" si="13">L20-Q20</f>
        <v>0</v>
      </c>
    </row>
    <row r="21" spans="1:18" ht="25.05" customHeight="1">
      <c r="A21" s="13">
        <v>18</v>
      </c>
      <c r="B21" s="24" t="s">
        <v>186</v>
      </c>
      <c r="C21" s="24" t="s">
        <v>29</v>
      </c>
      <c r="D21" s="14"/>
      <c r="E21" s="4"/>
      <c r="F21" s="4"/>
      <c r="G21" s="4"/>
      <c r="H21" s="4"/>
      <c r="I21" s="4"/>
      <c r="J21" s="4"/>
      <c r="K21" s="4"/>
      <c r="L21" s="4">
        <f t="shared" si="7"/>
        <v>0</v>
      </c>
      <c r="M21" s="4">
        <f t="shared" si="8"/>
        <v>1</v>
      </c>
      <c r="N21" s="15">
        <f t="shared" si="9"/>
        <v>0</v>
      </c>
      <c r="O21" s="15">
        <f t="shared" si="10"/>
        <v>0</v>
      </c>
      <c r="P21" s="1">
        <f t="shared" si="11"/>
        <v>0</v>
      </c>
      <c r="Q21" s="1">
        <f t="shared" si="12"/>
        <v>0</v>
      </c>
      <c r="R21" s="21">
        <f t="shared" si="13"/>
        <v>0</v>
      </c>
    </row>
    <row r="22" spans="1:18" ht="25.05" customHeight="1">
      <c r="A22" s="13">
        <v>19</v>
      </c>
      <c r="B22" s="24" t="s">
        <v>187</v>
      </c>
      <c r="C22" s="24" t="s">
        <v>31</v>
      </c>
      <c r="D22" s="14"/>
      <c r="E22" s="4"/>
      <c r="F22" s="4"/>
      <c r="G22" s="4"/>
      <c r="H22" s="4"/>
      <c r="I22" s="4"/>
      <c r="J22" s="4"/>
      <c r="K22" s="4"/>
      <c r="L22" s="4">
        <f t="shared" si="7"/>
        <v>0</v>
      </c>
      <c r="M22" s="4">
        <f t="shared" si="8"/>
        <v>1</v>
      </c>
      <c r="N22" s="15">
        <f t="shared" si="9"/>
        <v>0</v>
      </c>
      <c r="O22" s="15">
        <f t="shared" si="10"/>
        <v>0</v>
      </c>
      <c r="P22" s="1">
        <f t="shared" si="11"/>
        <v>0</v>
      </c>
      <c r="Q22" s="1">
        <f t="shared" si="12"/>
        <v>0</v>
      </c>
      <c r="R22" s="21">
        <f t="shared" si="13"/>
        <v>0</v>
      </c>
    </row>
    <row r="23" spans="1:18" ht="25.05" customHeight="1">
      <c r="A23" s="13">
        <v>20</v>
      </c>
      <c r="B23" s="24" t="s">
        <v>188</v>
      </c>
      <c r="C23" s="24" t="s">
        <v>71</v>
      </c>
      <c r="D23" s="14"/>
      <c r="E23" s="4"/>
      <c r="F23" s="4"/>
      <c r="G23" s="4"/>
      <c r="H23" s="4"/>
      <c r="I23" s="4"/>
      <c r="J23" s="4"/>
      <c r="K23" s="4"/>
      <c r="L23" s="4">
        <f t="shared" si="7"/>
        <v>0</v>
      </c>
      <c r="M23" s="4">
        <f t="shared" si="8"/>
        <v>1</v>
      </c>
      <c r="N23" s="15">
        <f t="shared" si="9"/>
        <v>0</v>
      </c>
      <c r="O23" s="15">
        <f t="shared" si="10"/>
        <v>0</v>
      </c>
      <c r="P23" s="1">
        <f t="shared" si="11"/>
        <v>0</v>
      </c>
      <c r="Q23" s="1">
        <f t="shared" si="12"/>
        <v>0</v>
      </c>
      <c r="R23" s="21">
        <f t="shared" si="13"/>
        <v>0</v>
      </c>
    </row>
    <row r="24" spans="1:18" ht="25.05" customHeight="1">
      <c r="A24" s="13">
        <v>21</v>
      </c>
      <c r="B24" s="24" t="s">
        <v>191</v>
      </c>
      <c r="C24" s="24" t="s">
        <v>126</v>
      </c>
      <c r="D24" s="14"/>
      <c r="E24" s="4"/>
      <c r="F24" s="4"/>
      <c r="G24" s="4"/>
      <c r="H24" s="4"/>
      <c r="I24" s="4"/>
      <c r="J24" s="4"/>
      <c r="K24" s="4"/>
      <c r="L24" s="4">
        <f t="shared" si="7"/>
        <v>0</v>
      </c>
      <c r="M24" s="4">
        <f t="shared" si="8"/>
        <v>1</v>
      </c>
      <c r="N24" s="15">
        <f t="shared" si="9"/>
        <v>0</v>
      </c>
      <c r="O24" s="15">
        <f t="shared" si="10"/>
        <v>0</v>
      </c>
      <c r="P24" s="1">
        <f t="shared" si="11"/>
        <v>0</v>
      </c>
      <c r="Q24" s="1">
        <f t="shared" si="12"/>
        <v>0</v>
      </c>
      <c r="R24" s="21">
        <f t="shared" si="13"/>
        <v>0</v>
      </c>
    </row>
    <row r="25" spans="1:18" ht="25.05" customHeight="1">
      <c r="A25" s="13">
        <v>22</v>
      </c>
      <c r="B25" s="24" t="s">
        <v>202</v>
      </c>
      <c r="C25" s="24" t="s">
        <v>76</v>
      </c>
      <c r="D25" s="14"/>
      <c r="E25" s="4"/>
      <c r="F25" s="4"/>
      <c r="G25" s="4"/>
      <c r="H25" s="4"/>
      <c r="I25" s="4"/>
      <c r="J25" s="4"/>
      <c r="K25" s="4"/>
      <c r="L25" s="4">
        <f t="shared" si="7"/>
        <v>0</v>
      </c>
      <c r="M25" s="4">
        <f t="shared" si="8"/>
        <v>1</v>
      </c>
      <c r="N25" s="15">
        <f t="shared" si="9"/>
        <v>0</v>
      </c>
      <c r="O25" s="15">
        <f t="shared" si="10"/>
        <v>0</v>
      </c>
      <c r="P25" s="1">
        <f t="shared" si="11"/>
        <v>0</v>
      </c>
      <c r="Q25" s="1">
        <f t="shared" si="12"/>
        <v>0</v>
      </c>
      <c r="R25" s="21">
        <f t="shared" si="13"/>
        <v>0</v>
      </c>
    </row>
    <row r="26" spans="1:18" ht="25.05" customHeight="1">
      <c r="A26" s="13">
        <v>23</v>
      </c>
      <c r="B26" s="24" t="s">
        <v>201</v>
      </c>
      <c r="C26" s="24" t="s">
        <v>29</v>
      </c>
      <c r="D26" s="14"/>
      <c r="E26" s="4"/>
      <c r="F26" s="4"/>
      <c r="G26" s="4"/>
      <c r="H26" s="4"/>
      <c r="I26" s="4"/>
      <c r="J26" s="4"/>
      <c r="K26" s="4"/>
      <c r="L26" s="4">
        <f t="shared" si="7"/>
        <v>0</v>
      </c>
      <c r="M26" s="4">
        <f t="shared" si="8"/>
        <v>1</v>
      </c>
      <c r="N26" s="15">
        <f t="shared" si="9"/>
        <v>0</v>
      </c>
      <c r="O26" s="15">
        <f t="shared" si="10"/>
        <v>0</v>
      </c>
      <c r="P26" s="1">
        <f t="shared" si="11"/>
        <v>0</v>
      </c>
      <c r="Q26" s="1">
        <f t="shared" si="12"/>
        <v>0</v>
      </c>
      <c r="R26" s="21">
        <f t="shared" si="13"/>
        <v>0</v>
      </c>
    </row>
    <row r="27" spans="1:18" ht="30" customHeight="1">
      <c r="A27" s="35" t="s">
        <v>184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22"/>
      <c r="O27" s="22"/>
      <c r="P27" s="1"/>
      <c r="Q27" s="1"/>
      <c r="R27" s="22"/>
    </row>
    <row r="28" spans="1:18" ht="30" customHeight="1">
      <c r="A28" s="18"/>
      <c r="B28" s="18"/>
      <c r="C28" s="19" t="s">
        <v>25</v>
      </c>
      <c r="D28" s="19"/>
      <c r="E28" s="19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"/>
      <c r="Q28" s="1"/>
      <c r="R28" s="22"/>
    </row>
    <row r="29" spans="1:18">
      <c r="A29" s="27" t="s">
        <v>28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</row>
  </sheetData>
  <sortState ref="B4:D26">
    <sortCondition ref="D4:D26"/>
  </sortState>
  <mergeCells count="5">
    <mergeCell ref="A1:M2"/>
    <mergeCell ref="N2:P2"/>
    <mergeCell ref="Q2:R2"/>
    <mergeCell ref="A27:M27"/>
    <mergeCell ref="A29:R29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A24" workbookViewId="0">
      <selection activeCell="D29" sqref="D29"/>
    </sheetView>
  </sheetViews>
  <sheetFormatPr defaultRowHeight="16.2"/>
  <cols>
    <col min="3" max="3" width="10.77734375" customWidth="1"/>
  </cols>
  <sheetData>
    <row r="1" spans="1:18">
      <c r="A1" s="36" t="s">
        <v>205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4" t="s">
        <v>223</v>
      </c>
      <c r="C4" s="23" t="s">
        <v>90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4" t="s">
        <v>75</v>
      </c>
      <c r="C5" s="24" t="s">
        <v>76</v>
      </c>
      <c r="D5" s="14"/>
      <c r="E5" s="4"/>
      <c r="F5" s="4"/>
      <c r="G5" s="4"/>
      <c r="H5" s="4"/>
      <c r="I5" s="4"/>
      <c r="J5" s="4"/>
      <c r="K5" s="4"/>
      <c r="L5" s="4">
        <f t="shared" ref="L5:L1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8" si="1">AVERAGE(N5:O5)</f>
        <v>0</v>
      </c>
      <c r="R5" s="21">
        <f t="shared" ref="R5:R18" si="2">L5-Q5</f>
        <v>0</v>
      </c>
    </row>
    <row r="6" spans="1:18" ht="25.05" customHeight="1">
      <c r="A6" s="13">
        <v>3</v>
      </c>
      <c r="B6" s="24" t="s">
        <v>215</v>
      </c>
      <c r="C6" s="24" t="s">
        <v>216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8" si="3">MAX(D6:H6)</f>
        <v>0</v>
      </c>
      <c r="O6" s="15">
        <f t="shared" ref="O6:O18" si="4">MIN(D6:H6)</f>
        <v>0</v>
      </c>
      <c r="P6" s="1">
        <f t="shared" ref="P6:P18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24" t="s">
        <v>62</v>
      </c>
      <c r="C7" s="24" t="s">
        <v>35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24" t="s">
        <v>222</v>
      </c>
      <c r="C8" s="24" t="s">
        <v>36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8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25.05" customHeight="1">
      <c r="A9" s="13">
        <v>6</v>
      </c>
      <c r="B9" s="24" t="s">
        <v>65</v>
      </c>
      <c r="C9" s="24" t="s">
        <v>31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1">
        <f t="shared" si="2"/>
        <v>0</v>
      </c>
    </row>
    <row r="10" spans="1:18" ht="25.05" customHeight="1">
      <c r="A10" s="13">
        <v>7</v>
      </c>
      <c r="B10" s="24" t="s">
        <v>227</v>
      </c>
      <c r="C10" s="24" t="s">
        <v>226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1">
        <f t="shared" si="2"/>
        <v>0</v>
      </c>
    </row>
    <row r="11" spans="1:18" ht="25.05" customHeight="1">
      <c r="A11" s="13">
        <v>8</v>
      </c>
      <c r="B11" s="24" t="s">
        <v>211</v>
      </c>
      <c r="C11" s="24" t="s">
        <v>32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1">
        <f t="shared" si="2"/>
        <v>0</v>
      </c>
    </row>
    <row r="12" spans="1:18" ht="25.05" customHeight="1">
      <c r="A12" s="13">
        <v>9</v>
      </c>
      <c r="B12" s="24" t="s">
        <v>221</v>
      </c>
      <c r="C12" s="24" t="s">
        <v>117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6"/>
        <v>1</v>
      </c>
      <c r="N12" s="15">
        <f t="shared" si="3"/>
        <v>0</v>
      </c>
      <c r="O12" s="15">
        <f t="shared" si="4"/>
        <v>0</v>
      </c>
      <c r="P12" s="1">
        <f t="shared" si="5"/>
        <v>0</v>
      </c>
      <c r="Q12" s="1">
        <f t="shared" si="1"/>
        <v>0</v>
      </c>
      <c r="R12" s="21">
        <f t="shared" si="2"/>
        <v>0</v>
      </c>
    </row>
    <row r="13" spans="1:18" ht="25.05" customHeight="1">
      <c r="A13" s="13">
        <v>10</v>
      </c>
      <c r="B13" s="24" t="s">
        <v>87</v>
      </c>
      <c r="C13" s="24" t="s">
        <v>31</v>
      </c>
      <c r="D13" s="1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6"/>
        <v>1</v>
      </c>
      <c r="N13" s="15">
        <f t="shared" si="3"/>
        <v>0</v>
      </c>
      <c r="O13" s="15">
        <f t="shared" si="4"/>
        <v>0</v>
      </c>
      <c r="P13" s="1">
        <f t="shared" si="5"/>
        <v>0</v>
      </c>
      <c r="Q13" s="1">
        <f t="shared" si="1"/>
        <v>0</v>
      </c>
      <c r="R13" s="21">
        <f t="shared" si="2"/>
        <v>0</v>
      </c>
    </row>
    <row r="14" spans="1:18" ht="25.05" customHeight="1">
      <c r="A14" s="13">
        <v>11</v>
      </c>
      <c r="B14" s="24" t="s">
        <v>214</v>
      </c>
      <c r="C14" s="24" t="s">
        <v>33</v>
      </c>
      <c r="D14" s="14"/>
      <c r="E14" s="4"/>
      <c r="F14" s="4"/>
      <c r="G14" s="4"/>
      <c r="H14" s="4"/>
      <c r="I14" s="4"/>
      <c r="J14" s="4"/>
      <c r="K14" s="4"/>
      <c r="L14" s="4">
        <f t="shared" si="0"/>
        <v>0</v>
      </c>
      <c r="M14" s="4">
        <f t="shared" si="6"/>
        <v>1</v>
      </c>
      <c r="N14" s="15">
        <f t="shared" si="3"/>
        <v>0</v>
      </c>
      <c r="O14" s="15">
        <f t="shared" si="4"/>
        <v>0</v>
      </c>
      <c r="P14" s="1">
        <f t="shared" si="5"/>
        <v>0</v>
      </c>
      <c r="Q14" s="1">
        <f t="shared" si="1"/>
        <v>0</v>
      </c>
      <c r="R14" s="21">
        <f t="shared" si="2"/>
        <v>0</v>
      </c>
    </row>
    <row r="15" spans="1:18" ht="25.05" customHeight="1">
      <c r="A15" s="13">
        <v>12</v>
      </c>
      <c r="B15" s="24" t="s">
        <v>225</v>
      </c>
      <c r="C15" s="24" t="s">
        <v>226</v>
      </c>
      <c r="D15" s="14"/>
      <c r="E15" s="4"/>
      <c r="F15" s="4"/>
      <c r="G15" s="4"/>
      <c r="H15" s="4"/>
      <c r="I15" s="4"/>
      <c r="J15" s="4"/>
      <c r="K15" s="4"/>
      <c r="L15" s="4">
        <f t="shared" si="0"/>
        <v>0</v>
      </c>
      <c r="M15" s="4">
        <f t="shared" si="6"/>
        <v>1</v>
      </c>
      <c r="N15" s="15">
        <f t="shared" si="3"/>
        <v>0</v>
      </c>
      <c r="O15" s="15">
        <f t="shared" si="4"/>
        <v>0</v>
      </c>
      <c r="P15" s="1">
        <f t="shared" si="5"/>
        <v>0</v>
      </c>
      <c r="Q15" s="1">
        <f t="shared" si="1"/>
        <v>0</v>
      </c>
      <c r="R15" s="21">
        <f t="shared" si="2"/>
        <v>0</v>
      </c>
    </row>
    <row r="16" spans="1:18" ht="25.05" customHeight="1">
      <c r="A16" s="13">
        <v>13</v>
      </c>
      <c r="B16" s="24" t="s">
        <v>207</v>
      </c>
      <c r="C16" s="24" t="s">
        <v>117</v>
      </c>
      <c r="D16" s="14"/>
      <c r="E16" s="4"/>
      <c r="F16" s="4"/>
      <c r="G16" s="4"/>
      <c r="H16" s="4"/>
      <c r="I16" s="4"/>
      <c r="J16" s="4"/>
      <c r="K16" s="4"/>
      <c r="L16" s="4">
        <f t="shared" si="0"/>
        <v>0</v>
      </c>
      <c r="M16" s="4">
        <f t="shared" si="6"/>
        <v>1</v>
      </c>
      <c r="N16" s="15">
        <f t="shared" si="3"/>
        <v>0</v>
      </c>
      <c r="O16" s="15">
        <f t="shared" si="4"/>
        <v>0</v>
      </c>
      <c r="P16" s="1">
        <f t="shared" si="5"/>
        <v>0</v>
      </c>
      <c r="Q16" s="1">
        <f t="shared" si="1"/>
        <v>0</v>
      </c>
      <c r="R16" s="21">
        <f t="shared" si="2"/>
        <v>0</v>
      </c>
    </row>
    <row r="17" spans="1:18" ht="25.05" customHeight="1">
      <c r="A17" s="13">
        <v>14</v>
      </c>
      <c r="B17" s="24" t="s">
        <v>218</v>
      </c>
      <c r="C17" s="24" t="s">
        <v>61</v>
      </c>
      <c r="D17" s="14"/>
      <c r="E17" s="4"/>
      <c r="F17" s="4"/>
      <c r="G17" s="4"/>
      <c r="H17" s="4"/>
      <c r="I17" s="4"/>
      <c r="J17" s="4"/>
      <c r="K17" s="4"/>
      <c r="L17" s="4">
        <f t="shared" si="0"/>
        <v>0</v>
      </c>
      <c r="M17" s="4">
        <f t="shared" si="6"/>
        <v>1</v>
      </c>
      <c r="N17" s="15">
        <f t="shared" si="3"/>
        <v>0</v>
      </c>
      <c r="O17" s="15">
        <f t="shared" si="4"/>
        <v>0</v>
      </c>
      <c r="P17" s="1">
        <f t="shared" si="5"/>
        <v>0</v>
      </c>
      <c r="Q17" s="1">
        <f t="shared" si="1"/>
        <v>0</v>
      </c>
      <c r="R17" s="21">
        <f t="shared" si="2"/>
        <v>0</v>
      </c>
    </row>
    <row r="18" spans="1:18" ht="25.05" customHeight="1">
      <c r="A18" s="13">
        <v>15</v>
      </c>
      <c r="B18" s="24" t="s">
        <v>220</v>
      </c>
      <c r="C18" s="24" t="s">
        <v>117</v>
      </c>
      <c r="D18" s="14"/>
      <c r="E18" s="4"/>
      <c r="F18" s="4"/>
      <c r="G18" s="4"/>
      <c r="H18" s="4"/>
      <c r="I18" s="4"/>
      <c r="J18" s="4"/>
      <c r="K18" s="4"/>
      <c r="L18" s="4">
        <f t="shared" si="0"/>
        <v>0</v>
      </c>
      <c r="M18" s="4">
        <f t="shared" si="6"/>
        <v>1</v>
      </c>
      <c r="N18" s="15">
        <f t="shared" si="3"/>
        <v>0</v>
      </c>
      <c r="O18" s="15">
        <f t="shared" si="4"/>
        <v>0</v>
      </c>
      <c r="P18" s="1">
        <f t="shared" si="5"/>
        <v>0</v>
      </c>
      <c r="Q18" s="1">
        <f t="shared" si="1"/>
        <v>0</v>
      </c>
      <c r="R18" s="21">
        <f t="shared" si="2"/>
        <v>0</v>
      </c>
    </row>
    <row r="19" spans="1:18" ht="25.05" customHeight="1">
      <c r="A19" s="13">
        <v>16</v>
      </c>
      <c r="B19" s="24" t="s">
        <v>213</v>
      </c>
      <c r="C19" s="24" t="s">
        <v>33</v>
      </c>
      <c r="D19" s="14"/>
      <c r="E19" s="4"/>
      <c r="F19" s="4"/>
      <c r="G19" s="4"/>
      <c r="H19" s="4"/>
      <c r="I19" s="4"/>
      <c r="J19" s="4"/>
      <c r="K19" s="4"/>
      <c r="L19" s="4">
        <f t="shared" ref="L19:L25" si="7">SUM(J19:K19)</f>
        <v>0</v>
      </c>
      <c r="M19" s="4">
        <f t="shared" ref="M19:M25" si="8">RANK(L19,$L$4:$L$7)</f>
        <v>1</v>
      </c>
      <c r="N19" s="15">
        <f t="shared" ref="N19:N25" si="9">MAX(D19:H19)</f>
        <v>0</v>
      </c>
      <c r="O19" s="15">
        <f t="shared" ref="O19:O25" si="10">MIN(D19:H19)</f>
        <v>0</v>
      </c>
      <c r="P19" s="1">
        <f t="shared" ref="P19:P25" si="11">SUM(I19-N19-O19)</f>
        <v>0</v>
      </c>
      <c r="Q19" s="1">
        <f t="shared" ref="Q19:Q25" si="12">AVERAGE(N19:O19)</f>
        <v>0</v>
      </c>
      <c r="R19" s="21">
        <f t="shared" ref="R19:R25" si="13">L19-Q19</f>
        <v>0</v>
      </c>
    </row>
    <row r="20" spans="1:18" ht="25.05" customHeight="1">
      <c r="A20" s="13">
        <v>17</v>
      </c>
      <c r="B20" s="24" t="s">
        <v>217</v>
      </c>
      <c r="C20" s="24" t="s">
        <v>61</v>
      </c>
      <c r="D20" s="14"/>
      <c r="E20" s="4"/>
      <c r="F20" s="4"/>
      <c r="G20" s="4"/>
      <c r="H20" s="4"/>
      <c r="I20" s="4"/>
      <c r="J20" s="4"/>
      <c r="K20" s="4"/>
      <c r="L20" s="4">
        <f t="shared" si="7"/>
        <v>0</v>
      </c>
      <c r="M20" s="4">
        <f t="shared" si="8"/>
        <v>1</v>
      </c>
      <c r="N20" s="15">
        <f t="shared" si="9"/>
        <v>0</v>
      </c>
      <c r="O20" s="15">
        <f t="shared" si="10"/>
        <v>0</v>
      </c>
      <c r="P20" s="1">
        <f t="shared" si="11"/>
        <v>0</v>
      </c>
      <c r="Q20" s="1">
        <f t="shared" si="12"/>
        <v>0</v>
      </c>
      <c r="R20" s="21">
        <f t="shared" si="13"/>
        <v>0</v>
      </c>
    </row>
    <row r="21" spans="1:18" ht="25.05" customHeight="1">
      <c r="A21" s="13">
        <v>18</v>
      </c>
      <c r="B21" s="24" t="s">
        <v>160</v>
      </c>
      <c r="C21" s="24" t="s">
        <v>36</v>
      </c>
      <c r="D21" s="14"/>
      <c r="E21" s="4"/>
      <c r="F21" s="4"/>
      <c r="G21" s="4"/>
      <c r="H21" s="4"/>
      <c r="I21" s="4"/>
      <c r="J21" s="4"/>
      <c r="K21" s="4"/>
      <c r="L21" s="4">
        <f t="shared" si="7"/>
        <v>0</v>
      </c>
      <c r="M21" s="4">
        <f t="shared" si="8"/>
        <v>1</v>
      </c>
      <c r="N21" s="15">
        <f t="shared" si="9"/>
        <v>0</v>
      </c>
      <c r="O21" s="15">
        <f t="shared" si="10"/>
        <v>0</v>
      </c>
      <c r="P21" s="1">
        <f t="shared" si="11"/>
        <v>0</v>
      </c>
      <c r="Q21" s="1">
        <f t="shared" si="12"/>
        <v>0</v>
      </c>
      <c r="R21" s="21">
        <f t="shared" si="13"/>
        <v>0</v>
      </c>
    </row>
    <row r="22" spans="1:18" ht="25.05" customHeight="1">
      <c r="A22" s="13">
        <v>19</v>
      </c>
      <c r="B22" s="24" t="s">
        <v>88</v>
      </c>
      <c r="C22" s="24" t="s">
        <v>31</v>
      </c>
      <c r="D22" s="14"/>
      <c r="E22" s="4"/>
      <c r="F22" s="4"/>
      <c r="G22" s="4"/>
      <c r="H22" s="4"/>
      <c r="I22" s="4"/>
      <c r="J22" s="4"/>
      <c r="K22" s="4"/>
      <c r="L22" s="4">
        <f t="shared" si="7"/>
        <v>0</v>
      </c>
      <c r="M22" s="4">
        <f t="shared" si="8"/>
        <v>1</v>
      </c>
      <c r="N22" s="15">
        <f t="shared" si="9"/>
        <v>0</v>
      </c>
      <c r="O22" s="15">
        <f t="shared" si="10"/>
        <v>0</v>
      </c>
      <c r="P22" s="1">
        <f t="shared" si="11"/>
        <v>0</v>
      </c>
      <c r="Q22" s="1">
        <f t="shared" si="12"/>
        <v>0</v>
      </c>
      <c r="R22" s="21">
        <f t="shared" si="13"/>
        <v>0</v>
      </c>
    </row>
    <row r="23" spans="1:18" ht="25.05" customHeight="1">
      <c r="A23" s="13">
        <v>20</v>
      </c>
      <c r="B23" s="24" t="s">
        <v>228</v>
      </c>
      <c r="C23" s="24" t="s">
        <v>76</v>
      </c>
      <c r="D23" s="14"/>
      <c r="E23" s="4"/>
      <c r="F23" s="4"/>
      <c r="G23" s="4"/>
      <c r="H23" s="4"/>
      <c r="I23" s="4"/>
      <c r="J23" s="4"/>
      <c r="K23" s="4"/>
      <c r="L23" s="4">
        <f t="shared" si="7"/>
        <v>0</v>
      </c>
      <c r="M23" s="4">
        <f t="shared" si="8"/>
        <v>1</v>
      </c>
      <c r="N23" s="15">
        <f t="shared" si="9"/>
        <v>0</v>
      </c>
      <c r="O23" s="15">
        <f t="shared" si="10"/>
        <v>0</v>
      </c>
      <c r="P23" s="1">
        <f t="shared" si="11"/>
        <v>0</v>
      </c>
      <c r="Q23" s="1">
        <f t="shared" si="12"/>
        <v>0</v>
      </c>
      <c r="R23" s="21">
        <f t="shared" si="13"/>
        <v>0</v>
      </c>
    </row>
    <row r="24" spans="1:18" ht="25.05" customHeight="1">
      <c r="A24" s="13">
        <v>21</v>
      </c>
      <c r="B24" s="24" t="s">
        <v>107</v>
      </c>
      <c r="C24" s="23" t="s">
        <v>108</v>
      </c>
      <c r="D24" s="14"/>
      <c r="E24" s="4"/>
      <c r="F24" s="4"/>
      <c r="G24" s="4"/>
      <c r="H24" s="4"/>
      <c r="I24" s="4"/>
      <c r="J24" s="4"/>
      <c r="K24" s="4"/>
      <c r="L24" s="4">
        <f t="shared" si="7"/>
        <v>0</v>
      </c>
      <c r="M24" s="4">
        <f t="shared" si="8"/>
        <v>1</v>
      </c>
      <c r="N24" s="15">
        <f t="shared" si="9"/>
        <v>0</v>
      </c>
      <c r="O24" s="15">
        <f t="shared" si="10"/>
        <v>0</v>
      </c>
      <c r="P24" s="1">
        <f t="shared" si="11"/>
        <v>0</v>
      </c>
      <c r="Q24" s="1">
        <f t="shared" si="12"/>
        <v>0</v>
      </c>
      <c r="R24" s="21">
        <f t="shared" si="13"/>
        <v>0</v>
      </c>
    </row>
    <row r="25" spans="1:18" ht="25.05" customHeight="1">
      <c r="A25" s="13">
        <v>22</v>
      </c>
      <c r="B25" s="24" t="s">
        <v>219</v>
      </c>
      <c r="C25" s="24" t="s">
        <v>61</v>
      </c>
      <c r="D25" s="14"/>
      <c r="E25" s="4"/>
      <c r="F25" s="4"/>
      <c r="G25" s="4"/>
      <c r="H25" s="4"/>
      <c r="I25" s="4"/>
      <c r="J25" s="4"/>
      <c r="K25" s="4"/>
      <c r="L25" s="4">
        <f t="shared" si="7"/>
        <v>0</v>
      </c>
      <c r="M25" s="4">
        <f t="shared" si="8"/>
        <v>1</v>
      </c>
      <c r="N25" s="15">
        <f t="shared" si="9"/>
        <v>0</v>
      </c>
      <c r="O25" s="15">
        <f t="shared" si="10"/>
        <v>0</v>
      </c>
      <c r="P25" s="1">
        <f t="shared" si="11"/>
        <v>0</v>
      </c>
      <c r="Q25" s="1">
        <f t="shared" si="12"/>
        <v>0</v>
      </c>
      <c r="R25" s="21">
        <f t="shared" si="13"/>
        <v>0</v>
      </c>
    </row>
    <row r="26" spans="1:18" ht="25.05" customHeight="1">
      <c r="A26" s="13">
        <v>23</v>
      </c>
      <c r="B26" s="24" t="s">
        <v>224</v>
      </c>
      <c r="C26" s="24" t="s">
        <v>108</v>
      </c>
      <c r="D26" s="14"/>
      <c r="E26" s="4"/>
      <c r="F26" s="4"/>
      <c r="G26" s="4"/>
      <c r="H26" s="4"/>
      <c r="I26" s="4"/>
      <c r="J26" s="4"/>
      <c r="K26" s="4"/>
      <c r="L26" s="4">
        <f t="shared" ref="L26:L29" si="14">SUM(J26:K26)</f>
        <v>0</v>
      </c>
      <c r="M26" s="4">
        <f t="shared" ref="M26:M29" si="15">RANK(L26,$L$4:$L$7)</f>
        <v>1</v>
      </c>
      <c r="N26" s="15">
        <f t="shared" ref="N26:N29" si="16">MAX(D26:H26)</f>
        <v>0</v>
      </c>
      <c r="O26" s="15">
        <f t="shared" ref="O26:O29" si="17">MIN(D26:H26)</f>
        <v>0</v>
      </c>
      <c r="P26" s="1">
        <f t="shared" ref="P26:P29" si="18">SUM(I26-N26-O26)</f>
        <v>0</v>
      </c>
      <c r="Q26" s="1">
        <f t="shared" ref="Q26:Q29" si="19">AVERAGE(N26:O26)</f>
        <v>0</v>
      </c>
      <c r="R26" s="21">
        <f t="shared" ref="R26:R29" si="20">L26-Q26</f>
        <v>0</v>
      </c>
    </row>
    <row r="27" spans="1:18" ht="25.05" customHeight="1">
      <c r="A27" s="13">
        <v>24</v>
      </c>
      <c r="B27" s="24" t="s">
        <v>212</v>
      </c>
      <c r="C27" s="24" t="s">
        <v>33</v>
      </c>
      <c r="D27" s="14"/>
      <c r="E27" s="4"/>
      <c r="F27" s="4"/>
      <c r="G27" s="4"/>
      <c r="H27" s="4"/>
      <c r="I27" s="4"/>
      <c r="J27" s="4"/>
      <c r="K27" s="4"/>
      <c r="L27" s="4">
        <f t="shared" si="14"/>
        <v>0</v>
      </c>
      <c r="M27" s="4">
        <f t="shared" si="15"/>
        <v>1</v>
      </c>
      <c r="N27" s="15">
        <f t="shared" si="16"/>
        <v>0</v>
      </c>
      <c r="O27" s="15">
        <f t="shared" si="17"/>
        <v>0</v>
      </c>
      <c r="P27" s="1">
        <f t="shared" si="18"/>
        <v>0</v>
      </c>
      <c r="Q27" s="1">
        <f t="shared" si="19"/>
        <v>0</v>
      </c>
      <c r="R27" s="21">
        <f t="shared" si="20"/>
        <v>0</v>
      </c>
    </row>
    <row r="28" spans="1:18" ht="25.05" customHeight="1">
      <c r="A28" s="13">
        <v>25</v>
      </c>
      <c r="B28" s="24" t="s">
        <v>208</v>
      </c>
      <c r="C28" s="24" t="s">
        <v>66</v>
      </c>
      <c r="D28" s="14"/>
      <c r="E28" s="4"/>
      <c r="F28" s="4"/>
      <c r="G28" s="4"/>
      <c r="H28" s="4"/>
      <c r="I28" s="4"/>
      <c r="J28" s="4"/>
      <c r="K28" s="4"/>
      <c r="L28" s="4">
        <f t="shared" si="14"/>
        <v>0</v>
      </c>
      <c r="M28" s="4">
        <f t="shared" si="15"/>
        <v>1</v>
      </c>
      <c r="N28" s="15">
        <f t="shared" si="16"/>
        <v>0</v>
      </c>
      <c r="O28" s="15">
        <f t="shared" si="17"/>
        <v>0</v>
      </c>
      <c r="P28" s="1">
        <f t="shared" si="18"/>
        <v>0</v>
      </c>
      <c r="Q28" s="1">
        <f t="shared" si="19"/>
        <v>0</v>
      </c>
      <c r="R28" s="21">
        <f t="shared" si="20"/>
        <v>0</v>
      </c>
    </row>
    <row r="29" spans="1:18" ht="25.05" customHeight="1">
      <c r="A29" s="13">
        <v>26</v>
      </c>
      <c r="B29" s="24" t="s">
        <v>209</v>
      </c>
      <c r="C29" s="24" t="s">
        <v>210</v>
      </c>
      <c r="D29" s="14"/>
      <c r="E29" s="4"/>
      <c r="F29" s="4"/>
      <c r="G29" s="4"/>
      <c r="H29" s="4"/>
      <c r="I29" s="4"/>
      <c r="J29" s="4"/>
      <c r="K29" s="4"/>
      <c r="L29" s="4">
        <f t="shared" si="14"/>
        <v>0</v>
      </c>
      <c r="M29" s="4">
        <f t="shared" si="15"/>
        <v>1</v>
      </c>
      <c r="N29" s="15">
        <f t="shared" si="16"/>
        <v>0</v>
      </c>
      <c r="O29" s="15">
        <f t="shared" si="17"/>
        <v>0</v>
      </c>
      <c r="P29" s="1">
        <f t="shared" si="18"/>
        <v>0</v>
      </c>
      <c r="Q29" s="1">
        <f t="shared" si="19"/>
        <v>0</v>
      </c>
      <c r="R29" s="21">
        <f t="shared" si="20"/>
        <v>0</v>
      </c>
    </row>
    <row r="30" spans="1:18" ht="30" customHeight="1">
      <c r="A30" s="31" t="s">
        <v>206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 ht="30" customHeight="1">
      <c r="A31" s="18"/>
      <c r="B31" s="18"/>
      <c r="C31" s="19" t="s">
        <v>25</v>
      </c>
      <c r="D31" s="19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"/>
      <c r="Q31" s="1"/>
      <c r="R31" s="22"/>
    </row>
    <row r="32" spans="1:18" ht="31.8" customHeight="1">
      <c r="A32" s="27" t="s">
        <v>28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</sheetData>
  <sortState ref="B4:D29">
    <sortCondition ref="D4:D29"/>
  </sortState>
  <mergeCells count="5">
    <mergeCell ref="A1:M2"/>
    <mergeCell ref="N2:P2"/>
    <mergeCell ref="Q2:R2"/>
    <mergeCell ref="A32:R32"/>
    <mergeCell ref="A30:R30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4" workbookViewId="0">
      <selection activeCell="D11" sqref="D11"/>
    </sheetView>
  </sheetViews>
  <sheetFormatPr defaultRowHeight="16.2"/>
  <cols>
    <col min="3" max="3" width="10.77734375" customWidth="1"/>
    <col min="18" max="18" width="10.33203125" customWidth="1"/>
  </cols>
  <sheetData>
    <row r="1" spans="1:18">
      <c r="A1" s="28" t="s">
        <v>229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233</v>
      </c>
      <c r="C4" s="24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230</v>
      </c>
      <c r="C5" s="24" t="s">
        <v>21</v>
      </c>
      <c r="D5" s="14"/>
      <c r="E5" s="4"/>
      <c r="F5" s="4"/>
      <c r="G5" s="4"/>
      <c r="H5" s="4"/>
      <c r="I5" s="4"/>
      <c r="J5" s="4"/>
      <c r="K5" s="4"/>
      <c r="L5" s="4">
        <f t="shared" ref="L5:L11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1" si="1">AVERAGE(N5:O5)</f>
        <v>0</v>
      </c>
      <c r="R5" s="21">
        <f t="shared" ref="R5:R11" si="2">L5-Q5</f>
        <v>0</v>
      </c>
    </row>
    <row r="6" spans="1:18" ht="30" customHeight="1">
      <c r="A6" s="13">
        <v>3</v>
      </c>
      <c r="B6" s="24" t="s">
        <v>235</v>
      </c>
      <c r="C6" s="24" t="s">
        <v>20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1" si="3">MAX(D6:H6)</f>
        <v>0</v>
      </c>
      <c r="O6" s="15">
        <f t="shared" ref="O6:O11" si="4">MIN(D6:H6)</f>
        <v>0</v>
      </c>
      <c r="P6" s="1">
        <f t="shared" ref="P6:P11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4" t="s">
        <v>231</v>
      </c>
      <c r="C7" s="24" t="s">
        <v>21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4" t="s">
        <v>22</v>
      </c>
      <c r="C8" s="24" t="s">
        <v>21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1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30" customHeight="1">
      <c r="A9" s="13">
        <v>6</v>
      </c>
      <c r="B9" s="24" t="s">
        <v>232</v>
      </c>
      <c r="C9" s="24" t="s">
        <v>24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1">
        <f t="shared" si="2"/>
        <v>0</v>
      </c>
    </row>
    <row r="10" spans="1:18" ht="30" customHeight="1">
      <c r="A10" s="13">
        <v>7</v>
      </c>
      <c r="B10" s="24" t="s">
        <v>234</v>
      </c>
      <c r="C10" s="24" t="s">
        <v>26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1">
        <f t="shared" si="2"/>
        <v>0</v>
      </c>
    </row>
    <row r="11" spans="1:18" ht="30" customHeight="1">
      <c r="A11" s="13">
        <v>8</v>
      </c>
      <c r="B11" s="24" t="s">
        <v>92</v>
      </c>
      <c r="C11" s="24" t="s">
        <v>24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1">
        <f t="shared" si="2"/>
        <v>0</v>
      </c>
    </row>
    <row r="12" spans="1:18" ht="30" customHeight="1">
      <c r="A12" s="31" t="s">
        <v>83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 ht="30" customHeight="1">
      <c r="A13" s="18"/>
      <c r="B13" s="18"/>
      <c r="C13" s="19" t="s">
        <v>25</v>
      </c>
      <c r="D13" s="19"/>
      <c r="E13" s="19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"/>
      <c r="Q13" s="1"/>
      <c r="R13" s="22"/>
    </row>
    <row r="14" spans="1:18" ht="30" customHeight="1">
      <c r="A14" s="27" t="s">
        <v>28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</row>
  </sheetData>
  <sortState ref="B4:D11">
    <sortCondition ref="D4:D11"/>
  </sortState>
  <mergeCells count="5">
    <mergeCell ref="A1:M2"/>
    <mergeCell ref="N2:P2"/>
    <mergeCell ref="Q2:R2"/>
    <mergeCell ref="A12:R12"/>
    <mergeCell ref="A14:R14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G7" sqref="G7"/>
    </sheetView>
  </sheetViews>
  <sheetFormatPr defaultRowHeight="16.2"/>
  <cols>
    <col min="3" max="3" width="10.77734375" customWidth="1"/>
  </cols>
  <sheetData>
    <row r="1" spans="1:18">
      <c r="A1" s="28" t="s">
        <v>236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  <c r="O1" s="22"/>
      <c r="P1" s="1"/>
      <c r="Q1" s="1"/>
      <c r="R1" s="22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0" t="s">
        <v>27</v>
      </c>
      <c r="O2" s="30"/>
      <c r="P2" s="30"/>
      <c r="Q2" s="30" t="s">
        <v>1</v>
      </c>
      <c r="R2" s="30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4" t="s">
        <v>85</v>
      </c>
      <c r="C4" s="24" t="s">
        <v>26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4" t="s">
        <v>241</v>
      </c>
      <c r="C5" s="23" t="s">
        <v>23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13">
        <v>3</v>
      </c>
      <c r="B6" s="24" t="s">
        <v>55</v>
      </c>
      <c r="C6" s="24" t="s">
        <v>24</v>
      </c>
      <c r="D6" s="14"/>
      <c r="E6" s="4"/>
      <c r="F6" s="4"/>
      <c r="G6" s="4"/>
      <c r="H6" s="4"/>
      <c r="I6" s="4"/>
      <c r="J6" s="4"/>
      <c r="K6" s="4"/>
      <c r="L6" s="4">
        <f t="shared" ref="L6:L10" si="3">SUM(J6:K6)</f>
        <v>0</v>
      </c>
      <c r="M6" s="4">
        <f t="shared" ref="M6:M10" si="4">RANK(L6,$L$4:$L$5)</f>
        <v>1</v>
      </c>
      <c r="N6" s="15">
        <f t="shared" ref="N6:N10" si="5">MAX(D6:H6)</f>
        <v>0</v>
      </c>
      <c r="O6" s="15">
        <f t="shared" ref="O6:O10" si="6">MIN(D6:H6)</f>
        <v>0</v>
      </c>
      <c r="P6" s="1">
        <f t="shared" ref="P6:P10" si="7">SUM(I6-N6-O6)</f>
        <v>0</v>
      </c>
      <c r="Q6" s="1">
        <f t="shared" ref="Q6:Q10" si="8">AVERAGE(N6:O6)</f>
        <v>0</v>
      </c>
      <c r="R6" s="21">
        <f t="shared" ref="R6:R10" si="9">L6-Q6</f>
        <v>0</v>
      </c>
    </row>
    <row r="7" spans="1:18" ht="30" customHeight="1">
      <c r="A7" s="13">
        <v>4</v>
      </c>
      <c r="B7" s="24" t="s">
        <v>240</v>
      </c>
      <c r="C7" s="24" t="s">
        <v>24</v>
      </c>
      <c r="D7" s="14"/>
      <c r="E7" s="4"/>
      <c r="F7" s="4"/>
      <c r="G7" s="4"/>
      <c r="H7" s="4"/>
      <c r="I7" s="4"/>
      <c r="J7" s="4"/>
      <c r="K7" s="4"/>
      <c r="L7" s="4">
        <f t="shared" si="3"/>
        <v>0</v>
      </c>
      <c r="M7" s="4">
        <f t="shared" si="4"/>
        <v>1</v>
      </c>
      <c r="N7" s="15">
        <f t="shared" si="5"/>
        <v>0</v>
      </c>
      <c r="O7" s="15">
        <f t="shared" si="6"/>
        <v>0</v>
      </c>
      <c r="P7" s="1">
        <f t="shared" si="7"/>
        <v>0</v>
      </c>
      <c r="Q7" s="1">
        <f t="shared" si="8"/>
        <v>0</v>
      </c>
      <c r="R7" s="21">
        <f t="shared" si="9"/>
        <v>0</v>
      </c>
    </row>
    <row r="8" spans="1:18" ht="30" customHeight="1">
      <c r="A8" s="13">
        <v>5</v>
      </c>
      <c r="B8" s="24" t="s">
        <v>238</v>
      </c>
      <c r="C8" s="24" t="s">
        <v>21</v>
      </c>
      <c r="D8" s="14"/>
      <c r="E8" s="4"/>
      <c r="F8" s="4"/>
      <c r="G8" s="4"/>
      <c r="H8" s="4"/>
      <c r="I8" s="4"/>
      <c r="J8" s="4"/>
      <c r="K8" s="4"/>
      <c r="L8" s="4">
        <f t="shared" si="3"/>
        <v>0</v>
      </c>
      <c r="M8" s="4">
        <f t="shared" si="4"/>
        <v>1</v>
      </c>
      <c r="N8" s="15">
        <f t="shared" si="5"/>
        <v>0</v>
      </c>
      <c r="O8" s="15">
        <f t="shared" si="6"/>
        <v>0</v>
      </c>
      <c r="P8" s="1">
        <f t="shared" si="7"/>
        <v>0</v>
      </c>
      <c r="Q8" s="1">
        <f t="shared" si="8"/>
        <v>0</v>
      </c>
      <c r="R8" s="21">
        <f t="shared" si="9"/>
        <v>0</v>
      </c>
    </row>
    <row r="9" spans="1:18" ht="30" customHeight="1">
      <c r="A9" s="13">
        <v>6</v>
      </c>
      <c r="B9" s="24" t="s">
        <v>84</v>
      </c>
      <c r="C9" s="24" t="s">
        <v>26</v>
      </c>
      <c r="D9" s="14"/>
      <c r="E9" s="4"/>
      <c r="F9" s="4"/>
      <c r="G9" s="4"/>
      <c r="H9" s="4"/>
      <c r="I9" s="4"/>
      <c r="J9" s="4"/>
      <c r="K9" s="4"/>
      <c r="L9" s="4">
        <f t="shared" si="3"/>
        <v>0</v>
      </c>
      <c r="M9" s="4">
        <f t="shared" si="4"/>
        <v>1</v>
      </c>
      <c r="N9" s="15">
        <f t="shared" si="5"/>
        <v>0</v>
      </c>
      <c r="O9" s="15">
        <f t="shared" si="6"/>
        <v>0</v>
      </c>
      <c r="P9" s="1">
        <f t="shared" si="7"/>
        <v>0</v>
      </c>
      <c r="Q9" s="1">
        <f t="shared" si="8"/>
        <v>0</v>
      </c>
      <c r="R9" s="21">
        <f t="shared" si="9"/>
        <v>0</v>
      </c>
    </row>
    <row r="10" spans="1:18" ht="30" customHeight="1">
      <c r="A10" s="13">
        <v>7</v>
      </c>
      <c r="B10" s="24" t="s">
        <v>239</v>
      </c>
      <c r="C10" s="24" t="s">
        <v>24</v>
      </c>
      <c r="D10" s="14"/>
      <c r="E10" s="4"/>
      <c r="F10" s="4"/>
      <c r="G10" s="4"/>
      <c r="H10" s="4"/>
      <c r="I10" s="4"/>
      <c r="J10" s="4"/>
      <c r="K10" s="4"/>
      <c r="L10" s="4">
        <f t="shared" si="3"/>
        <v>0</v>
      </c>
      <c r="M10" s="4">
        <f t="shared" si="4"/>
        <v>1</v>
      </c>
      <c r="N10" s="15">
        <f t="shared" si="5"/>
        <v>0</v>
      </c>
      <c r="O10" s="15">
        <f t="shared" si="6"/>
        <v>0</v>
      </c>
      <c r="P10" s="1">
        <f t="shared" si="7"/>
        <v>0</v>
      </c>
      <c r="Q10" s="1">
        <f t="shared" si="8"/>
        <v>0</v>
      </c>
      <c r="R10" s="21">
        <f t="shared" si="9"/>
        <v>0</v>
      </c>
    </row>
    <row r="11" spans="1:18" ht="30" customHeight="1">
      <c r="A11" s="31" t="s">
        <v>237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 ht="30" customHeight="1">
      <c r="A12" s="18"/>
      <c r="B12" s="18"/>
      <c r="C12" s="19" t="s">
        <v>25</v>
      </c>
      <c r="D12" s="19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2"/>
    </row>
    <row r="13" spans="1:18" ht="30" customHeight="1">
      <c r="A13" s="27" t="s">
        <v>28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</sheetData>
  <sortState ref="B4:D10">
    <sortCondition ref="D4:D10"/>
  </sortState>
  <mergeCells count="5">
    <mergeCell ref="A1:M2"/>
    <mergeCell ref="N2:P2"/>
    <mergeCell ref="Q2:R2"/>
    <mergeCell ref="A11:R11"/>
    <mergeCell ref="A13:R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28國男內家拳</vt:lpstr>
      <vt:lpstr>29國女內家拳</vt:lpstr>
      <vt:lpstr>30小高男內家拳</vt:lpstr>
      <vt:lpstr>31小低男五步拳</vt:lpstr>
      <vt:lpstr>32小低女五步拳</vt:lpstr>
      <vt:lpstr>33幼兒五步拳</vt:lpstr>
      <vt:lpstr>34國男雙兵器</vt:lpstr>
      <vt:lpstr>35小高男雙兵器</vt:lpstr>
      <vt:lpstr>36小高女雙兵器</vt:lpstr>
      <vt:lpstr>37小高男功夫扇</vt:lpstr>
      <vt:lpstr>38小高女功夫扇</vt:lpstr>
      <vt:lpstr>39小低女金羅漢</vt:lpstr>
      <vt:lpstr>40小低男金羅漢</vt:lpstr>
      <vt:lpstr>41小高女金羅漢</vt:lpstr>
      <vt:lpstr>42小高男金羅漢</vt:lpstr>
      <vt:lpstr>43國女金羅漢</vt:lpstr>
      <vt:lpstr>44國男金羅漢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東霖 吳</dc:creator>
  <cp:lastModifiedBy>TLJH</cp:lastModifiedBy>
  <dcterms:created xsi:type="dcterms:W3CDTF">2024-11-04T15:40:40Z</dcterms:created>
  <dcterms:modified xsi:type="dcterms:W3CDTF">2024-11-08T03:06:13Z</dcterms:modified>
</cp:coreProperties>
</file>