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LJH\Desktop\國武術\113秋季\賽程表\"/>
    </mc:Choice>
  </mc:AlternateContent>
  <bookViews>
    <workbookView xWindow="0" yWindow="0" windowWidth="30720" windowHeight="12828" firstSheet="26" activeTab="26"/>
  </bookViews>
  <sheets>
    <sheet name="1小高女武術棍" sheetId="1" r:id="rId1"/>
    <sheet name="2小高男武術棍" sheetId="2" r:id="rId2"/>
    <sheet name="3國男武術棍" sheetId="3" r:id="rId3"/>
    <sheet name="4國男武術南拳" sheetId="4" r:id="rId4"/>
    <sheet name="5社男武術南拳" sheetId="5" r:id="rId5"/>
    <sheet name="6小低女武術太極拳" sheetId="6" r:id="rId6"/>
    <sheet name="7小高女武術太極拳" sheetId="7" r:id="rId7"/>
    <sheet name="8小高男武術太極拳" sheetId="8" r:id="rId8"/>
    <sheet name="9國女武術太極拳" sheetId="9" r:id="rId9"/>
    <sheet name="10小高女國術南、北派棍" sheetId="10" r:id="rId10"/>
    <sheet name="11小高男國術南派棍" sheetId="11" r:id="rId11"/>
    <sheet name="12國女國術北派棍" sheetId="12" r:id="rId12"/>
    <sheet name="13國女國術南派棍" sheetId="13" r:id="rId13"/>
    <sheet name="14國男國術南、北派棍" sheetId="14" r:id="rId14"/>
    <sheet name="15社男國術南派棍" sheetId="15" r:id="rId15"/>
    <sheet name="16小高女武術長拳" sheetId="16" r:id="rId16"/>
    <sheet name="17小高男武術長拳" sheetId="17" r:id="rId17"/>
    <sheet name="18國女武術長拳" sheetId="18" r:id="rId18"/>
    <sheet name="19國男武術長拳" sheetId="19" r:id="rId19"/>
    <sheet name="20社女武術長拳" sheetId="20" r:id="rId20"/>
    <sheet name="21社男武術長拳" sheetId="21" r:id="rId21"/>
    <sheet name="22小高男武術槍" sheetId="22" r:id="rId22"/>
    <sheet name="23國男國術長兵器" sheetId="23" r:id="rId23"/>
    <sheet name="24國女國術長兵器" sheetId="24" r:id="rId24"/>
    <sheet name="25小高男國術長兵器" sheetId="25" r:id="rId25"/>
    <sheet name="26小高女國術長兵器" sheetId="26" r:id="rId26"/>
    <sheet name="27小低男國術短兵" sheetId="27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7" l="1"/>
  <c r="N6" i="27"/>
  <c r="O4" i="27"/>
  <c r="N5" i="26"/>
  <c r="O6" i="26"/>
  <c r="N4" i="26"/>
  <c r="N15" i="25"/>
  <c r="O13" i="25"/>
  <c r="N17" i="25"/>
  <c r="N11" i="25"/>
  <c r="N16" i="25"/>
  <c r="O10" i="25"/>
  <c r="O4" i="25"/>
  <c r="N6" i="24"/>
  <c r="N8" i="24"/>
  <c r="N9" i="24"/>
  <c r="N4" i="24"/>
  <c r="O8" i="23"/>
  <c r="N9" i="23"/>
  <c r="N18" i="23"/>
  <c r="O15" i="23"/>
  <c r="N10" i="23"/>
  <c r="O11" i="23"/>
  <c r="O7" i="23"/>
  <c r="N4" i="23"/>
  <c r="N5" i="22"/>
  <c r="N6" i="22"/>
  <c r="O6" i="20"/>
  <c r="O4" i="20"/>
  <c r="O9" i="19"/>
  <c r="O7" i="19"/>
  <c r="O5" i="19"/>
  <c r="O4" i="19"/>
  <c r="O5" i="18"/>
  <c r="N6" i="18"/>
  <c r="O4" i="18"/>
  <c r="N5" i="17"/>
  <c r="N4" i="17"/>
  <c r="O5" i="16"/>
  <c r="N6" i="16"/>
  <c r="O7" i="16"/>
  <c r="N5" i="15"/>
  <c r="O4" i="15"/>
  <c r="O13" i="14"/>
  <c r="O14" i="14"/>
  <c r="O12" i="14"/>
  <c r="O8" i="14"/>
  <c r="O9" i="14"/>
  <c r="N5" i="13"/>
  <c r="N4" i="13"/>
  <c r="N5" i="12"/>
  <c r="N4" i="12"/>
  <c r="N9" i="11"/>
  <c r="N11" i="11"/>
  <c r="N19" i="11"/>
  <c r="O10" i="11"/>
  <c r="N17" i="11"/>
  <c r="N13" i="11"/>
  <c r="O7" i="11"/>
  <c r="N4" i="11"/>
  <c r="O18" i="10"/>
  <c r="O10" i="10"/>
  <c r="N8" i="10"/>
  <c r="O6" i="10"/>
  <c r="O11" i="10"/>
  <c r="N14" i="10"/>
  <c r="N19" i="10"/>
  <c r="N15" i="10"/>
  <c r="N4" i="10"/>
  <c r="N4" i="9"/>
  <c r="N5" i="9"/>
  <c r="N8" i="9"/>
  <c r="N8" i="8"/>
  <c r="O4" i="8"/>
  <c r="N6" i="7"/>
  <c r="O5" i="7"/>
  <c r="O4" i="7"/>
  <c r="N5" i="6"/>
  <c r="N8" i="6"/>
  <c r="N4" i="6"/>
  <c r="N4" i="5"/>
  <c r="O6" i="4"/>
  <c r="N7" i="4"/>
  <c r="O5" i="3"/>
  <c r="N4" i="3"/>
  <c r="O10" i="2"/>
  <c r="O4" i="2"/>
  <c r="L5" i="24"/>
  <c r="M5" i="24" s="1"/>
  <c r="L6" i="24"/>
  <c r="M6" i="24" s="1"/>
  <c r="L7" i="24"/>
  <c r="M7" i="24"/>
  <c r="L8" i="24"/>
  <c r="L10" i="23"/>
  <c r="M10" i="23"/>
  <c r="L11" i="23"/>
  <c r="M11" i="23" s="1"/>
  <c r="L12" i="23"/>
  <c r="M12" i="23"/>
  <c r="L13" i="23"/>
  <c r="M13" i="23"/>
  <c r="L14" i="23"/>
  <c r="M14" i="23"/>
  <c r="L15" i="23"/>
  <c r="L16" i="23"/>
  <c r="M16" i="23"/>
  <c r="L17" i="23"/>
  <c r="M17" i="23" s="1"/>
  <c r="L8" i="19"/>
  <c r="M8" i="19"/>
  <c r="L9" i="19"/>
  <c r="M9" i="19" s="1"/>
  <c r="L6" i="25"/>
  <c r="N6" i="25"/>
  <c r="L7" i="25"/>
  <c r="M7" i="25" s="1"/>
  <c r="L8" i="25"/>
  <c r="N8" i="25"/>
  <c r="O8" i="25"/>
  <c r="L9" i="25"/>
  <c r="N9" i="25"/>
  <c r="O9" i="25"/>
  <c r="L10" i="25"/>
  <c r="L11" i="25"/>
  <c r="L12" i="25"/>
  <c r="L13" i="25"/>
  <c r="L14" i="25"/>
  <c r="L15" i="25"/>
  <c r="M15" i="25" s="1"/>
  <c r="L16" i="25"/>
  <c r="M16" i="25"/>
  <c r="L17" i="25"/>
  <c r="L9" i="11"/>
  <c r="L10" i="11"/>
  <c r="M10" i="11" s="1"/>
  <c r="L11" i="11"/>
  <c r="L12" i="11"/>
  <c r="L13" i="11"/>
  <c r="L14" i="11"/>
  <c r="L15" i="11"/>
  <c r="L16" i="11"/>
  <c r="M16" i="11" s="1"/>
  <c r="L17" i="11"/>
  <c r="L18" i="11"/>
  <c r="M18" i="11" s="1"/>
  <c r="L19" i="11"/>
  <c r="M19" i="11"/>
  <c r="L5" i="8"/>
  <c r="M5" i="8" s="1"/>
  <c r="L6" i="8"/>
  <c r="M6" i="8" s="1"/>
  <c r="L7" i="8"/>
  <c r="M7" i="8"/>
  <c r="O7" i="8"/>
  <c r="L8" i="8"/>
  <c r="O13" i="10"/>
  <c r="O14" i="10"/>
  <c r="O15" i="10"/>
  <c r="N9" i="10"/>
  <c r="M10" i="10"/>
  <c r="M11" i="10"/>
  <c r="M12" i="10"/>
  <c r="M13" i="10"/>
  <c r="M14" i="10"/>
  <c r="M15" i="10"/>
  <c r="M16" i="10"/>
  <c r="M17" i="10"/>
  <c r="M18" i="10"/>
  <c r="L10" i="10"/>
  <c r="L11" i="10"/>
  <c r="L12" i="10"/>
  <c r="L13" i="10"/>
  <c r="L14" i="10"/>
  <c r="L15" i="10"/>
  <c r="L16" i="10"/>
  <c r="L17" i="10"/>
  <c r="L18" i="10"/>
  <c r="L6" i="27"/>
  <c r="L5" i="27"/>
  <c r="N4" i="27"/>
  <c r="L4" i="27"/>
  <c r="M4" i="27" s="1"/>
  <c r="L6" i="26"/>
  <c r="L5" i="26"/>
  <c r="O4" i="26"/>
  <c r="L4" i="26"/>
  <c r="M4" i="26" s="1"/>
  <c r="L5" i="25"/>
  <c r="L4" i="25"/>
  <c r="L9" i="24"/>
  <c r="L4" i="24"/>
  <c r="L9" i="23"/>
  <c r="L18" i="23"/>
  <c r="L8" i="23"/>
  <c r="L7" i="23"/>
  <c r="L6" i="23"/>
  <c r="L5" i="23"/>
  <c r="L4" i="23"/>
  <c r="O6" i="22"/>
  <c r="L6" i="22"/>
  <c r="O5" i="22"/>
  <c r="L5" i="22"/>
  <c r="N4" i="22"/>
  <c r="L4" i="22"/>
  <c r="M5" i="22" s="1"/>
  <c r="O5" i="21"/>
  <c r="N5" i="21"/>
  <c r="Q5" i="21" s="1"/>
  <c r="L5" i="21"/>
  <c r="O4" i="21"/>
  <c r="P4" i="21" s="1"/>
  <c r="N4" i="21"/>
  <c r="Q4" i="21" s="1"/>
  <c r="L4" i="21"/>
  <c r="L6" i="20"/>
  <c r="L5" i="20"/>
  <c r="N4" i="20"/>
  <c r="L4" i="20"/>
  <c r="L10" i="19"/>
  <c r="L7" i="19"/>
  <c r="L6" i="19"/>
  <c r="N5" i="19"/>
  <c r="L5" i="19"/>
  <c r="L4" i="19"/>
  <c r="O7" i="18"/>
  <c r="N7" i="18"/>
  <c r="L7" i="18"/>
  <c r="L6" i="18"/>
  <c r="L5" i="18"/>
  <c r="L4" i="18"/>
  <c r="L5" i="17"/>
  <c r="L4" i="17"/>
  <c r="L7" i="16"/>
  <c r="L6" i="16"/>
  <c r="L5" i="16"/>
  <c r="L4" i="16"/>
  <c r="L6" i="15"/>
  <c r="L5" i="15"/>
  <c r="N4" i="15"/>
  <c r="L4" i="15"/>
  <c r="L14" i="14"/>
  <c r="N13" i="14"/>
  <c r="L13" i="14"/>
  <c r="L12" i="14"/>
  <c r="L11" i="14"/>
  <c r="L10" i="14"/>
  <c r="N9" i="14"/>
  <c r="L9" i="14"/>
  <c r="L8" i="14"/>
  <c r="L7" i="14"/>
  <c r="O6" i="14"/>
  <c r="L6" i="14"/>
  <c r="O5" i="14"/>
  <c r="N5" i="14"/>
  <c r="L5" i="14"/>
  <c r="L4" i="14"/>
  <c r="L6" i="13"/>
  <c r="L5" i="13"/>
  <c r="L4" i="13"/>
  <c r="L6" i="12"/>
  <c r="M6" i="12" s="1"/>
  <c r="O5" i="12"/>
  <c r="L5" i="12"/>
  <c r="L4" i="12"/>
  <c r="L8" i="11"/>
  <c r="L7" i="11"/>
  <c r="O6" i="11"/>
  <c r="N6" i="11"/>
  <c r="L6" i="11"/>
  <c r="L5" i="11"/>
  <c r="O4" i="11"/>
  <c r="L4" i="11"/>
  <c r="L19" i="10"/>
  <c r="L9" i="10"/>
  <c r="O8" i="10"/>
  <c r="L8" i="10"/>
  <c r="N7" i="10"/>
  <c r="L7" i="10"/>
  <c r="L6" i="10"/>
  <c r="L5" i="10"/>
  <c r="L4" i="10"/>
  <c r="O8" i="9"/>
  <c r="L8" i="9"/>
  <c r="O7" i="9"/>
  <c r="N7" i="9"/>
  <c r="L7" i="9"/>
  <c r="L6" i="9"/>
  <c r="L5" i="9"/>
  <c r="L4" i="9"/>
  <c r="L4" i="8"/>
  <c r="L6" i="7"/>
  <c r="L5" i="7"/>
  <c r="L4" i="7"/>
  <c r="L8" i="6"/>
  <c r="L7" i="6"/>
  <c r="O6" i="6"/>
  <c r="L6" i="6"/>
  <c r="O5" i="6"/>
  <c r="L5" i="6"/>
  <c r="L4" i="6"/>
  <c r="L5" i="5"/>
  <c r="M5" i="5" s="1"/>
  <c r="O4" i="5"/>
  <c r="L4" i="5"/>
  <c r="L7" i="4"/>
  <c r="L6" i="4"/>
  <c r="L5" i="4"/>
  <c r="L4" i="4"/>
  <c r="L5" i="3"/>
  <c r="L4" i="3"/>
  <c r="M4" i="3" s="1"/>
  <c r="N10" i="2"/>
  <c r="L10" i="2"/>
  <c r="L9" i="2"/>
  <c r="L8" i="2"/>
  <c r="L7" i="2"/>
  <c r="O6" i="2"/>
  <c r="L6" i="2"/>
  <c r="O5" i="2"/>
  <c r="L5" i="2"/>
  <c r="N4" i="2"/>
  <c r="L4" i="2"/>
  <c r="O6" i="27" l="1"/>
  <c r="Q6" i="27" s="1"/>
  <c r="R6" i="27" s="1"/>
  <c r="N5" i="27"/>
  <c r="Q5" i="27" s="1"/>
  <c r="R5" i="27" s="1"/>
  <c r="P4" i="27"/>
  <c r="Q4" i="27"/>
  <c r="R4" i="27" s="1"/>
  <c r="O5" i="26"/>
  <c r="Q5" i="26" s="1"/>
  <c r="R5" i="26" s="1"/>
  <c r="N6" i="26"/>
  <c r="Q6" i="26" s="1"/>
  <c r="R6" i="26" s="1"/>
  <c r="P4" i="26"/>
  <c r="Q4" i="26"/>
  <c r="R4" i="26" s="1"/>
  <c r="O16" i="25"/>
  <c r="Q16" i="25" s="1"/>
  <c r="R16" i="25" s="1"/>
  <c r="N13" i="25"/>
  <c r="Q13" i="25" s="1"/>
  <c r="R13" i="25" s="1"/>
  <c r="O15" i="25"/>
  <c r="P15" i="25" s="1"/>
  <c r="N10" i="25"/>
  <c r="Q10" i="25" s="1"/>
  <c r="R10" i="25" s="1"/>
  <c r="N7" i="25"/>
  <c r="N12" i="25"/>
  <c r="P8" i="25"/>
  <c r="O12" i="25"/>
  <c r="P16" i="25"/>
  <c r="O5" i="25"/>
  <c r="N5" i="25"/>
  <c r="Q5" i="25" s="1"/>
  <c r="R5" i="25" s="1"/>
  <c r="O7" i="25"/>
  <c r="P7" i="25" s="1"/>
  <c r="N14" i="25"/>
  <c r="O6" i="25"/>
  <c r="P6" i="25" s="1"/>
  <c r="P9" i="25"/>
  <c r="O11" i="25"/>
  <c r="P11" i="25" s="1"/>
  <c r="O17" i="25"/>
  <c r="Q17" i="25" s="1"/>
  <c r="R17" i="25" s="1"/>
  <c r="O14" i="25"/>
  <c r="Q8" i="25"/>
  <c r="R8" i="25" s="1"/>
  <c r="N4" i="25"/>
  <c r="Q4" i="25" s="1"/>
  <c r="R4" i="25" s="1"/>
  <c r="O9" i="24"/>
  <c r="P9" i="24" s="1"/>
  <c r="O6" i="24"/>
  <c r="P6" i="24" s="1"/>
  <c r="O7" i="24"/>
  <c r="O8" i="24"/>
  <c r="Q8" i="24" s="1"/>
  <c r="R8" i="24" s="1"/>
  <c r="N7" i="24"/>
  <c r="P7" i="24" s="1"/>
  <c r="N5" i="24"/>
  <c r="O5" i="24"/>
  <c r="O4" i="24"/>
  <c r="P4" i="24" s="1"/>
  <c r="N15" i="23"/>
  <c r="P15" i="23" s="1"/>
  <c r="O10" i="23"/>
  <c r="Q10" i="23" s="1"/>
  <c r="R10" i="23" s="1"/>
  <c r="O18" i="23"/>
  <c r="Q18" i="23" s="1"/>
  <c r="R18" i="23" s="1"/>
  <c r="N8" i="23"/>
  <c r="Q8" i="23" s="1"/>
  <c r="R8" i="23" s="1"/>
  <c r="N13" i="23"/>
  <c r="N7" i="23"/>
  <c r="N11" i="23"/>
  <c r="P11" i="23" s="1"/>
  <c r="N16" i="23"/>
  <c r="N14" i="23"/>
  <c r="O16" i="23"/>
  <c r="Q16" i="23" s="1"/>
  <c r="R16" i="23" s="1"/>
  <c r="O9" i="23"/>
  <c r="Q9" i="23" s="1"/>
  <c r="R9" i="23" s="1"/>
  <c r="O12" i="23"/>
  <c r="N12" i="23"/>
  <c r="O17" i="23"/>
  <c r="O5" i="23"/>
  <c r="P5" i="23" s="1"/>
  <c r="N17" i="23"/>
  <c r="Q15" i="23"/>
  <c r="R15" i="23" s="1"/>
  <c r="O6" i="23"/>
  <c r="N5" i="23"/>
  <c r="O14" i="23"/>
  <c r="N6" i="23"/>
  <c r="Q6" i="23" s="1"/>
  <c r="R6" i="23" s="1"/>
  <c r="O13" i="23"/>
  <c r="O4" i="23"/>
  <c r="P4" i="23" s="1"/>
  <c r="O4" i="22"/>
  <c r="P6" i="22"/>
  <c r="P4" i="22"/>
  <c r="O5" i="20"/>
  <c r="N5" i="20"/>
  <c r="Q5" i="20" s="1"/>
  <c r="R5" i="20" s="1"/>
  <c r="N6" i="20"/>
  <c r="Q6" i="20" s="1"/>
  <c r="R6" i="20" s="1"/>
  <c r="Q4" i="20"/>
  <c r="R4" i="20" s="1"/>
  <c r="N9" i="19"/>
  <c r="Q9" i="19" s="1"/>
  <c r="R9" i="19" s="1"/>
  <c r="N7" i="19"/>
  <c r="N8" i="19"/>
  <c r="O8" i="19"/>
  <c r="O6" i="19"/>
  <c r="N10" i="19"/>
  <c r="O10" i="19"/>
  <c r="N6" i="19"/>
  <c r="P6" i="19" s="1"/>
  <c r="N4" i="19"/>
  <c r="Q4" i="19" s="1"/>
  <c r="R4" i="19" s="1"/>
  <c r="N5" i="18"/>
  <c r="Q5" i="18" s="1"/>
  <c r="R5" i="18" s="1"/>
  <c r="O6" i="18"/>
  <c r="Q6" i="18" s="1"/>
  <c r="R6" i="18" s="1"/>
  <c r="N4" i="18"/>
  <c r="Q4" i="18" s="1"/>
  <c r="R4" i="18" s="1"/>
  <c r="O5" i="17"/>
  <c r="P5" i="17" s="1"/>
  <c r="O4" i="17"/>
  <c r="Q4" i="17" s="1"/>
  <c r="R4" i="17" s="1"/>
  <c r="O6" i="16"/>
  <c r="P6" i="16" s="1"/>
  <c r="O4" i="16"/>
  <c r="N7" i="16"/>
  <c r="Q7" i="16" s="1"/>
  <c r="R7" i="16" s="1"/>
  <c r="N5" i="16"/>
  <c r="Q5" i="16" s="1"/>
  <c r="R5" i="16" s="1"/>
  <c r="N4" i="16"/>
  <c r="Q4" i="16" s="1"/>
  <c r="R4" i="16" s="1"/>
  <c r="O6" i="15"/>
  <c r="O5" i="15"/>
  <c r="Q5" i="15" s="1"/>
  <c r="R5" i="15" s="1"/>
  <c r="N6" i="15"/>
  <c r="N12" i="14"/>
  <c r="P12" i="14" s="1"/>
  <c r="N8" i="14"/>
  <c r="P8" i="14" s="1"/>
  <c r="O11" i="14"/>
  <c r="N14" i="14"/>
  <c r="Q14" i="14" s="1"/>
  <c r="R14" i="14" s="1"/>
  <c r="Q9" i="14"/>
  <c r="R9" i="14" s="1"/>
  <c r="N10" i="14"/>
  <c r="N7" i="14"/>
  <c r="P7" i="14" s="1"/>
  <c r="N4" i="14"/>
  <c r="O7" i="14"/>
  <c r="N6" i="14"/>
  <c r="P6" i="14" s="1"/>
  <c r="O10" i="14"/>
  <c r="N11" i="14"/>
  <c r="O4" i="14"/>
  <c r="O6" i="13"/>
  <c r="N6" i="13"/>
  <c r="O5" i="13"/>
  <c r="P5" i="13" s="1"/>
  <c r="O4" i="13"/>
  <c r="Q4" i="13" s="1"/>
  <c r="R4" i="13" s="1"/>
  <c r="O6" i="12"/>
  <c r="N6" i="12"/>
  <c r="P6" i="12" s="1"/>
  <c r="P5" i="12"/>
  <c r="O4" i="12"/>
  <c r="P4" i="12" s="1"/>
  <c r="O19" i="11"/>
  <c r="Q19" i="11" s="1"/>
  <c r="R19" i="11" s="1"/>
  <c r="N16" i="11"/>
  <c r="N10" i="11"/>
  <c r="Q10" i="11" s="1"/>
  <c r="R10" i="11" s="1"/>
  <c r="O9" i="11"/>
  <c r="Q9" i="11" s="1"/>
  <c r="R9" i="11" s="1"/>
  <c r="N7" i="11"/>
  <c r="P7" i="11" s="1"/>
  <c r="N18" i="11"/>
  <c r="O11" i="11"/>
  <c r="Q11" i="11" s="1"/>
  <c r="R11" i="11" s="1"/>
  <c r="N14" i="11"/>
  <c r="O8" i="11"/>
  <c r="O15" i="11"/>
  <c r="N12" i="11"/>
  <c r="O12" i="11"/>
  <c r="O18" i="11"/>
  <c r="N15" i="11"/>
  <c r="O17" i="11"/>
  <c r="P17" i="11" s="1"/>
  <c r="O13" i="11"/>
  <c r="P13" i="11" s="1"/>
  <c r="O5" i="11"/>
  <c r="O16" i="11"/>
  <c r="N5" i="11"/>
  <c r="P5" i="11" s="1"/>
  <c r="O14" i="11"/>
  <c r="Q4" i="11"/>
  <c r="R4" i="11" s="1"/>
  <c r="N8" i="11"/>
  <c r="O19" i="10"/>
  <c r="Q19" i="10" s="1"/>
  <c r="R19" i="10" s="1"/>
  <c r="N16" i="10"/>
  <c r="N18" i="10"/>
  <c r="Q18" i="10" s="1"/>
  <c r="R18" i="10" s="1"/>
  <c r="O17" i="10"/>
  <c r="N10" i="10"/>
  <c r="P10" i="10" s="1"/>
  <c r="N17" i="10"/>
  <c r="N11" i="10"/>
  <c r="Q11" i="10" s="1"/>
  <c r="R11" i="10" s="1"/>
  <c r="N13" i="10"/>
  <c r="P13" i="10" s="1"/>
  <c r="O5" i="10"/>
  <c r="Q14" i="10"/>
  <c r="R14" i="10" s="1"/>
  <c r="P14" i="10"/>
  <c r="O7" i="10"/>
  <c r="Q7" i="10" s="1"/>
  <c r="R7" i="10" s="1"/>
  <c r="O12" i="10"/>
  <c r="P8" i="10"/>
  <c r="N6" i="10"/>
  <c r="O9" i="10"/>
  <c r="N12" i="10"/>
  <c r="P15" i="10"/>
  <c r="N5" i="10"/>
  <c r="P5" i="10" s="1"/>
  <c r="O16" i="10"/>
  <c r="Q15" i="10"/>
  <c r="R15" i="10" s="1"/>
  <c r="O4" i="10"/>
  <c r="P4" i="10" s="1"/>
  <c r="O6" i="9"/>
  <c r="O5" i="9"/>
  <c r="P5" i="9" s="1"/>
  <c r="O4" i="9"/>
  <c r="N6" i="9"/>
  <c r="N5" i="8"/>
  <c r="O5" i="8"/>
  <c r="N7" i="8"/>
  <c r="N6" i="8"/>
  <c r="O8" i="8"/>
  <c r="Q8" i="8" s="1"/>
  <c r="R8" i="8" s="1"/>
  <c r="O6" i="8"/>
  <c r="P6" i="8" s="1"/>
  <c r="N4" i="8"/>
  <c r="P4" i="8" s="1"/>
  <c r="N5" i="7"/>
  <c r="O6" i="7"/>
  <c r="P6" i="7" s="1"/>
  <c r="N4" i="7"/>
  <c r="Q4" i="7" s="1"/>
  <c r="R4" i="7" s="1"/>
  <c r="O8" i="6"/>
  <c r="Q8" i="6" s="1"/>
  <c r="R8" i="6" s="1"/>
  <c r="N6" i="6"/>
  <c r="Q6" i="6" s="1"/>
  <c r="R6" i="6" s="1"/>
  <c r="O7" i="6"/>
  <c r="P6" i="6"/>
  <c r="N7" i="6"/>
  <c r="O4" i="6"/>
  <c r="Q4" i="6" s="1"/>
  <c r="R4" i="6" s="1"/>
  <c r="N5" i="5"/>
  <c r="Q5" i="5" s="1"/>
  <c r="R5" i="5" s="1"/>
  <c r="O5" i="5"/>
  <c r="N6" i="4"/>
  <c r="Q6" i="4" s="1"/>
  <c r="R6" i="4" s="1"/>
  <c r="O7" i="4"/>
  <c r="P7" i="4" s="1"/>
  <c r="O4" i="4"/>
  <c r="N4" i="4"/>
  <c r="P4" i="4" s="1"/>
  <c r="N5" i="4"/>
  <c r="O5" i="4"/>
  <c r="N5" i="3"/>
  <c r="Q5" i="3" s="1"/>
  <c r="R5" i="3" s="1"/>
  <c r="O4" i="3"/>
  <c r="P4" i="3" s="1"/>
  <c r="P10" i="2"/>
  <c r="O7" i="2"/>
  <c r="N5" i="2"/>
  <c r="Q5" i="2" s="1"/>
  <c r="R5" i="2" s="1"/>
  <c r="N9" i="2"/>
  <c r="N6" i="2"/>
  <c r="P6" i="2" s="1"/>
  <c r="N8" i="2"/>
  <c r="O8" i="2"/>
  <c r="O9" i="2"/>
  <c r="N7" i="2"/>
  <c r="Q4" i="2"/>
  <c r="R4" i="2" s="1"/>
  <c r="M4" i="20"/>
  <c r="M8" i="24"/>
  <c r="Q6" i="24"/>
  <c r="R6" i="24" s="1"/>
  <c r="M9" i="24"/>
  <c r="M4" i="24"/>
  <c r="P4" i="9"/>
  <c r="M6" i="6"/>
  <c r="Q4" i="15"/>
  <c r="R4" i="15" s="1"/>
  <c r="P4" i="5"/>
  <c r="M15" i="23"/>
  <c r="M9" i="23"/>
  <c r="Q5" i="23"/>
  <c r="R5" i="23" s="1"/>
  <c r="Q7" i="23"/>
  <c r="R7" i="23" s="1"/>
  <c r="M18" i="23"/>
  <c r="Q5" i="19"/>
  <c r="R5" i="19" s="1"/>
  <c r="M4" i="14"/>
  <c r="M5" i="14"/>
  <c r="Q5" i="14"/>
  <c r="R5" i="14" s="1"/>
  <c r="Q10" i="14"/>
  <c r="R10" i="14" s="1"/>
  <c r="M11" i="25"/>
  <c r="M17" i="25"/>
  <c r="M12" i="25"/>
  <c r="M8" i="25"/>
  <c r="M10" i="25"/>
  <c r="M13" i="25"/>
  <c r="Q9" i="25"/>
  <c r="R9" i="25" s="1"/>
  <c r="M14" i="25"/>
  <c r="M6" i="25"/>
  <c r="M9" i="25"/>
  <c r="M4" i="22"/>
  <c r="Q6" i="22"/>
  <c r="R6" i="22" s="1"/>
  <c r="Q4" i="22"/>
  <c r="R4" i="22" s="1"/>
  <c r="Q5" i="22"/>
  <c r="R5" i="22" s="1"/>
  <c r="M6" i="22"/>
  <c r="M13" i="11"/>
  <c r="M14" i="11"/>
  <c r="M11" i="11"/>
  <c r="M12" i="11"/>
  <c r="M15" i="11"/>
  <c r="M17" i="11"/>
  <c r="M9" i="11"/>
  <c r="Q6" i="11"/>
  <c r="R6" i="11" s="1"/>
  <c r="M6" i="11"/>
  <c r="P4" i="11"/>
  <c r="M8" i="8"/>
  <c r="M4" i="8"/>
  <c r="Q13" i="10"/>
  <c r="R13" i="10" s="1"/>
  <c r="Q6" i="10"/>
  <c r="R6" i="10" s="1"/>
  <c r="Q9" i="10"/>
  <c r="R9" i="10" s="1"/>
  <c r="Q5" i="7"/>
  <c r="R5" i="7" s="1"/>
  <c r="M6" i="27"/>
  <c r="M5" i="27"/>
  <c r="M6" i="26"/>
  <c r="M5" i="26"/>
  <c r="M5" i="25"/>
  <c r="M4" i="25"/>
  <c r="P7" i="23"/>
  <c r="M5" i="23"/>
  <c r="P6" i="23"/>
  <c r="M4" i="23"/>
  <c r="Q4" i="23"/>
  <c r="R4" i="23" s="1"/>
  <c r="M8" i="23"/>
  <c r="M7" i="23"/>
  <c r="M6" i="23"/>
  <c r="P8" i="23"/>
  <c r="P5" i="22"/>
  <c r="R5" i="21"/>
  <c r="R4" i="21"/>
  <c r="M5" i="21"/>
  <c r="M4" i="21"/>
  <c r="P5" i="21"/>
  <c r="P4" i="20"/>
  <c r="P5" i="20"/>
  <c r="M5" i="20"/>
  <c r="M6" i="20"/>
  <c r="M5" i="19"/>
  <c r="Q7" i="19"/>
  <c r="R7" i="19" s="1"/>
  <c r="M10" i="19"/>
  <c r="P5" i="19"/>
  <c r="M7" i="19"/>
  <c r="M6" i="19"/>
  <c r="M4" i="19"/>
  <c r="P7" i="19"/>
  <c r="Q7" i="18"/>
  <c r="R7" i="18" s="1"/>
  <c r="M5" i="18"/>
  <c r="M7" i="18"/>
  <c r="M6" i="18"/>
  <c r="M4" i="18"/>
  <c r="P7" i="18"/>
  <c r="M5" i="17"/>
  <c r="M4" i="17"/>
  <c r="M5" i="16"/>
  <c r="M4" i="16"/>
  <c r="M7" i="16"/>
  <c r="M6" i="16"/>
  <c r="M6" i="15"/>
  <c r="M5" i="15"/>
  <c r="M4" i="15"/>
  <c r="P4" i="15"/>
  <c r="M10" i="14"/>
  <c r="M12" i="14"/>
  <c r="M11" i="14"/>
  <c r="P4" i="14"/>
  <c r="M13" i="14"/>
  <c r="M9" i="14"/>
  <c r="Q13" i="14"/>
  <c r="R13" i="14" s="1"/>
  <c r="Q12" i="14"/>
  <c r="R12" i="14" s="1"/>
  <c r="M7" i="14"/>
  <c r="M6" i="14"/>
  <c r="P9" i="14"/>
  <c r="M14" i="14"/>
  <c r="M8" i="14"/>
  <c r="P5" i="14"/>
  <c r="P13" i="14"/>
  <c r="Q5" i="13"/>
  <c r="R5" i="13" s="1"/>
  <c r="M4" i="13"/>
  <c r="M5" i="13"/>
  <c r="M6" i="13"/>
  <c r="M5" i="12"/>
  <c r="Q6" i="12"/>
  <c r="R6" i="12" s="1"/>
  <c r="M4" i="12"/>
  <c r="Q5" i="12"/>
  <c r="R5" i="12" s="1"/>
  <c r="M8" i="11"/>
  <c r="M7" i="11"/>
  <c r="M5" i="11"/>
  <c r="M4" i="11"/>
  <c r="P6" i="11"/>
  <c r="P6" i="10"/>
  <c r="M7" i="10"/>
  <c r="P9" i="10"/>
  <c r="M19" i="10"/>
  <c r="M8" i="10"/>
  <c r="Q8" i="10"/>
  <c r="R8" i="10" s="1"/>
  <c r="M5" i="10"/>
  <c r="M4" i="10"/>
  <c r="M9" i="10"/>
  <c r="M6" i="10"/>
  <c r="P7" i="9"/>
  <c r="M5" i="9"/>
  <c r="M6" i="9"/>
  <c r="Q7" i="9"/>
  <c r="R7" i="9" s="1"/>
  <c r="M8" i="9"/>
  <c r="M4" i="9"/>
  <c r="Q8" i="9"/>
  <c r="R8" i="9" s="1"/>
  <c r="Q4" i="9"/>
  <c r="R4" i="9" s="1"/>
  <c r="M7" i="9"/>
  <c r="P8" i="9"/>
  <c r="M4" i="7"/>
  <c r="M5" i="7"/>
  <c r="P5" i="7"/>
  <c r="P4" i="7"/>
  <c r="M6" i="7"/>
  <c r="M5" i="6"/>
  <c r="M8" i="6"/>
  <c r="M7" i="6"/>
  <c r="M4" i="6"/>
  <c r="P5" i="6"/>
  <c r="P8" i="6"/>
  <c r="Q5" i="6"/>
  <c r="R5" i="6" s="1"/>
  <c r="M4" i="5"/>
  <c r="Q4" i="5"/>
  <c r="R4" i="5" s="1"/>
  <c r="M7" i="4"/>
  <c r="M6" i="4"/>
  <c r="M4" i="4"/>
  <c r="M5" i="4"/>
  <c r="M5" i="3"/>
  <c r="M6" i="2"/>
  <c r="Q6" i="2"/>
  <c r="R6" i="2" s="1"/>
  <c r="M9" i="2"/>
  <c r="Q10" i="2"/>
  <c r="R10" i="2" s="1"/>
  <c r="M7" i="2"/>
  <c r="P5" i="2"/>
  <c r="M8" i="2"/>
  <c r="M10" i="2"/>
  <c r="M5" i="2"/>
  <c r="P7" i="2"/>
  <c r="M4" i="2"/>
  <c r="P4" i="2"/>
  <c r="O9" i="1"/>
  <c r="N9" i="1"/>
  <c r="P9" i="1" s="1"/>
  <c r="L9" i="1"/>
  <c r="O8" i="1"/>
  <c r="N8" i="1"/>
  <c r="Q8" i="1" s="1"/>
  <c r="L8" i="1"/>
  <c r="O7" i="1"/>
  <c r="N7" i="1"/>
  <c r="Q7" i="1" s="1"/>
  <c r="L7" i="1"/>
  <c r="O6" i="1"/>
  <c r="N6" i="1"/>
  <c r="L6" i="1"/>
  <c r="O5" i="1"/>
  <c r="N5" i="1"/>
  <c r="P5" i="1" s="1"/>
  <c r="L5" i="1"/>
  <c r="O4" i="1"/>
  <c r="N4" i="1"/>
  <c r="L4" i="1"/>
  <c r="P6" i="27" l="1"/>
  <c r="P5" i="27"/>
  <c r="P6" i="26"/>
  <c r="P5" i="26"/>
  <c r="Q15" i="25"/>
  <c r="R15" i="25" s="1"/>
  <c r="P13" i="25"/>
  <c r="P10" i="25"/>
  <c r="Q7" i="25"/>
  <c r="R7" i="25" s="1"/>
  <c r="P14" i="25"/>
  <c r="Q11" i="25"/>
  <c r="R11" i="25" s="1"/>
  <c r="P17" i="25"/>
  <c r="P5" i="25"/>
  <c r="Q12" i="25"/>
  <c r="R12" i="25" s="1"/>
  <c r="Q6" i="25"/>
  <c r="R6" i="25" s="1"/>
  <c r="P12" i="25"/>
  <c r="P4" i="25"/>
  <c r="Q14" i="25"/>
  <c r="R14" i="25" s="1"/>
  <c r="Q9" i="24"/>
  <c r="R9" i="24" s="1"/>
  <c r="Q7" i="24"/>
  <c r="R7" i="24" s="1"/>
  <c r="P8" i="24"/>
  <c r="Q4" i="24"/>
  <c r="R4" i="24" s="1"/>
  <c r="P5" i="24"/>
  <c r="Q5" i="24"/>
  <c r="R5" i="24" s="1"/>
  <c r="Q14" i="23"/>
  <c r="R14" i="23" s="1"/>
  <c r="P10" i="23"/>
  <c r="P18" i="23"/>
  <c r="P12" i="23"/>
  <c r="P9" i="23"/>
  <c r="P17" i="23"/>
  <c r="Q13" i="23"/>
  <c r="R13" i="23" s="1"/>
  <c r="P16" i="23"/>
  <c r="Q11" i="23"/>
  <c r="R11" i="23" s="1"/>
  <c r="Q12" i="23"/>
  <c r="R12" i="23" s="1"/>
  <c r="P14" i="23"/>
  <c r="Q17" i="23"/>
  <c r="R17" i="23" s="1"/>
  <c r="P13" i="23"/>
  <c r="P6" i="20"/>
  <c r="P9" i="19"/>
  <c r="Q10" i="19"/>
  <c r="R10" i="19" s="1"/>
  <c r="P10" i="19"/>
  <c r="P8" i="19"/>
  <c r="Q8" i="19"/>
  <c r="R8" i="19" s="1"/>
  <c r="Q6" i="19"/>
  <c r="R6" i="19" s="1"/>
  <c r="P4" i="19"/>
  <c r="P5" i="18"/>
  <c r="P6" i="18"/>
  <c r="P4" i="18"/>
  <c r="Q5" i="17"/>
  <c r="R5" i="17" s="1"/>
  <c r="P4" i="17"/>
  <c r="Q6" i="16"/>
  <c r="R6" i="16" s="1"/>
  <c r="P5" i="16"/>
  <c r="P7" i="16"/>
  <c r="P4" i="16"/>
  <c r="P5" i="15"/>
  <c r="Q6" i="15"/>
  <c r="R6" i="15" s="1"/>
  <c r="P6" i="15"/>
  <c r="P14" i="14"/>
  <c r="P11" i="14"/>
  <c r="Q8" i="14"/>
  <c r="R8" i="14" s="1"/>
  <c r="Q7" i="14"/>
  <c r="R7" i="14" s="1"/>
  <c r="P10" i="14"/>
  <c r="Q6" i="14"/>
  <c r="R6" i="14" s="1"/>
  <c r="Q4" i="14"/>
  <c r="R4" i="14" s="1"/>
  <c r="Q11" i="14"/>
  <c r="R11" i="14" s="1"/>
  <c r="Q6" i="13"/>
  <c r="R6" i="13" s="1"/>
  <c r="P6" i="13"/>
  <c r="P4" i="13"/>
  <c r="Q4" i="12"/>
  <c r="R4" i="12" s="1"/>
  <c r="P19" i="11"/>
  <c r="Q13" i="11"/>
  <c r="R13" i="11" s="1"/>
  <c r="P11" i="11"/>
  <c r="Q18" i="11"/>
  <c r="R18" i="11" s="1"/>
  <c r="Q16" i="11"/>
  <c r="R16" i="11" s="1"/>
  <c r="Q14" i="11"/>
  <c r="R14" i="11" s="1"/>
  <c r="P10" i="11"/>
  <c r="P9" i="11"/>
  <c r="P8" i="11"/>
  <c r="Q7" i="11"/>
  <c r="R7" i="11" s="1"/>
  <c r="Q5" i="11"/>
  <c r="R5" i="11" s="1"/>
  <c r="P12" i="11"/>
  <c r="P16" i="11"/>
  <c r="P14" i="11"/>
  <c r="Q12" i="11"/>
  <c r="R12" i="11" s="1"/>
  <c r="Q8" i="11"/>
  <c r="R8" i="11" s="1"/>
  <c r="Q15" i="11"/>
  <c r="R15" i="11" s="1"/>
  <c r="P15" i="11"/>
  <c r="P18" i="11"/>
  <c r="Q17" i="11"/>
  <c r="R17" i="11" s="1"/>
  <c r="P19" i="10"/>
  <c r="P18" i="10"/>
  <c r="P17" i="10"/>
  <c r="P16" i="10"/>
  <c r="P11" i="10"/>
  <c r="Q16" i="10"/>
  <c r="R16" i="10" s="1"/>
  <c r="P7" i="10"/>
  <c r="Q17" i="10"/>
  <c r="R17" i="10" s="1"/>
  <c r="Q10" i="10"/>
  <c r="R10" i="10" s="1"/>
  <c r="Q5" i="10"/>
  <c r="R5" i="10" s="1"/>
  <c r="P12" i="10"/>
  <c r="Q12" i="10"/>
  <c r="R12" i="10" s="1"/>
  <c r="Q4" i="10"/>
  <c r="R4" i="10" s="1"/>
  <c r="Q6" i="9"/>
  <c r="R6" i="9" s="1"/>
  <c r="Q5" i="9"/>
  <c r="R5" i="9" s="1"/>
  <c r="P6" i="9"/>
  <c r="Q5" i="8"/>
  <c r="R5" i="8" s="1"/>
  <c r="P5" i="8"/>
  <c r="Q4" i="8"/>
  <c r="R4" i="8" s="1"/>
  <c r="P7" i="8"/>
  <c r="Q7" i="8"/>
  <c r="R7" i="8" s="1"/>
  <c r="Q6" i="8"/>
  <c r="R6" i="8" s="1"/>
  <c r="P8" i="8"/>
  <c r="Q6" i="7"/>
  <c r="R6" i="7" s="1"/>
  <c r="Q7" i="6"/>
  <c r="R7" i="6" s="1"/>
  <c r="P4" i="6"/>
  <c r="P7" i="6"/>
  <c r="P5" i="5"/>
  <c r="P6" i="4"/>
  <c r="Q7" i="4"/>
  <c r="R7" i="4" s="1"/>
  <c r="P5" i="4"/>
  <c r="Q4" i="4"/>
  <c r="R4" i="4" s="1"/>
  <c r="Q5" i="4"/>
  <c r="R5" i="4" s="1"/>
  <c r="P5" i="3"/>
  <c r="Q4" i="3"/>
  <c r="R4" i="3" s="1"/>
  <c r="P8" i="2"/>
  <c r="Q7" i="2"/>
  <c r="R7" i="2" s="1"/>
  <c r="Q8" i="2"/>
  <c r="R8" i="2" s="1"/>
  <c r="P9" i="2"/>
  <c r="Q9" i="2"/>
  <c r="R9" i="2" s="1"/>
  <c r="Q4" i="1"/>
  <c r="R4" i="1" s="1"/>
  <c r="Q5" i="1"/>
  <c r="R5" i="1" s="1"/>
  <c r="M6" i="1"/>
  <c r="Q6" i="1"/>
  <c r="R6" i="1" s="1"/>
  <c r="M8" i="1"/>
  <c r="P4" i="1"/>
  <c r="P8" i="1"/>
  <c r="M9" i="1"/>
  <c r="M7" i="1"/>
  <c r="Q9" i="1"/>
  <c r="R9" i="1" s="1"/>
  <c r="M4" i="1"/>
  <c r="P7" i="1"/>
  <c r="P6" i="1"/>
  <c r="R8" i="1"/>
  <c r="R7" i="1"/>
  <c r="M5" i="1"/>
</calcChain>
</file>

<file path=xl/sharedStrings.xml><?xml version="1.0" encoding="utf-8"?>
<sst xmlns="http://schemas.openxmlformats.org/spreadsheetml/2006/main" count="962" uniqueCount="254">
  <si>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2" type="noConversion"/>
  </si>
  <si>
    <t>同分比序</t>
    <phoneticPr fontId="2" type="noConversion"/>
  </si>
  <si>
    <t>賽序</t>
    <phoneticPr fontId="2" type="noConversion"/>
  </si>
  <si>
    <t>姓名</t>
    <phoneticPr fontId="2" type="noConversion"/>
  </si>
  <si>
    <t>學校</t>
    <phoneticPr fontId="2" type="noConversion"/>
  </si>
  <si>
    <t>一號 裁判</t>
    <phoneticPr fontId="2" type="noConversion"/>
  </si>
  <si>
    <t>二號 裁判</t>
    <phoneticPr fontId="2" type="noConversion"/>
  </si>
  <si>
    <t>三號 裁判</t>
    <phoneticPr fontId="2" type="noConversion"/>
  </si>
  <si>
    <t>四號 裁判</t>
    <phoneticPr fontId="2" type="noConversion"/>
  </si>
  <si>
    <t>五號 裁判</t>
    <phoneticPr fontId="2" type="noConversion"/>
  </si>
  <si>
    <t>應得  分數</t>
    <phoneticPr fontId="2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</si>
  <si>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2" type="noConversion"/>
  </si>
  <si>
    <t>裁判長    加減分</t>
    <phoneticPr fontId="2" type="noConversion"/>
  </si>
  <si>
    <t>最後  得分</t>
    <phoneticPr fontId="2" type="noConversion"/>
  </si>
  <si>
    <t>名次</t>
  </si>
  <si>
    <t>最高分</t>
    <phoneticPr fontId="2" type="noConversion"/>
  </si>
  <si>
    <t>最低分</t>
    <phoneticPr fontId="2" type="noConversion"/>
  </si>
  <si>
    <t>最高低分扣除值</t>
    <phoneticPr fontId="2" type="noConversion"/>
  </si>
  <si>
    <t>最高低分平均</t>
    <phoneticPr fontId="2" type="noConversion"/>
  </si>
  <si>
    <t>最高低分平均與最後得分差距</t>
    <phoneticPr fontId="2" type="noConversion"/>
  </si>
  <si>
    <t>崇德國中</t>
  </si>
  <si>
    <t>正心中學</t>
  </si>
  <si>
    <t>崙背國中</t>
  </si>
  <si>
    <t>斗六國中</t>
  </si>
  <si>
    <t>裁判員簽名:</t>
    <phoneticPr fontId="2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</si>
  <si>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2" type="noConversion"/>
  </si>
  <si>
    <t>飛沙國中</t>
  </si>
  <si>
    <t>黃敏慈</t>
  </si>
  <si>
    <t>馬若恩</t>
  </si>
  <si>
    <t>東仁國中</t>
  </si>
  <si>
    <t>林千芊</t>
  </si>
  <si>
    <t>最高、低分扣除</t>
    <phoneticPr fontId="2" type="noConversion"/>
  </si>
  <si>
    <t>同分判定方式說明：當競賽成績同分後(最後得分)，將五位裁判給分中最高與最低分數總加平均後，此分數最接近原本分數者勝出。              
若無法分出勝負，則同分者名次並列。</t>
    <phoneticPr fontId="2" type="noConversion"/>
  </si>
  <si>
    <t>台西國中</t>
  </si>
  <si>
    <t>曾筠芸</t>
  </si>
  <si>
    <t>王旆絨</t>
  </si>
  <si>
    <t>斗六家商</t>
  </si>
  <si>
    <t>留定安</t>
  </si>
  <si>
    <t>林頭國小</t>
  </si>
  <si>
    <t>斗六國小</t>
  </si>
  <si>
    <t>公誠國小</t>
  </si>
  <si>
    <t>崙豐國小</t>
  </si>
  <si>
    <t>崙背國小</t>
  </si>
  <si>
    <t>安慶國小</t>
  </si>
  <si>
    <t>陳育勛</t>
  </si>
  <si>
    <t>鎮西國小</t>
  </si>
  <si>
    <t>雲林國小</t>
  </si>
  <si>
    <t>陳愛霓</t>
  </si>
  <si>
    <t>劉欣曄</t>
  </si>
  <si>
    <t>林家俞</t>
  </si>
  <si>
    <t>莊欣霖</t>
  </si>
  <si>
    <t>劉宥均</t>
  </si>
  <si>
    <t>備註: 合計4位選手參賽,取2名。</t>
    <phoneticPr fontId="2" type="noConversion"/>
  </si>
  <si>
    <t>蔡芷棋</t>
  </si>
  <si>
    <t>備註: 合計2位選手參賽,取1名。</t>
    <phoneticPr fontId="2" type="noConversion"/>
  </si>
  <si>
    <t>楊昌憲</t>
  </si>
  <si>
    <t>西螺農工</t>
  </si>
  <si>
    <t>張家畯</t>
  </si>
  <si>
    <t>大成商工</t>
  </si>
  <si>
    <t>備註: 合計16位選手參賽,取8名。</t>
    <phoneticPr fontId="2" type="noConversion"/>
  </si>
  <si>
    <t>北港國中</t>
  </si>
  <si>
    <t>李英傑</t>
  </si>
  <si>
    <t>吳肇倫</t>
  </si>
  <si>
    <t>吳崇瑋</t>
  </si>
  <si>
    <t>蕭慶鴻</t>
  </si>
  <si>
    <t>建國國中</t>
  </si>
  <si>
    <t>張家銓</t>
  </si>
  <si>
    <t>石榴國中</t>
  </si>
  <si>
    <t>陳有琦</t>
  </si>
  <si>
    <t>元長國中</t>
  </si>
  <si>
    <t>温柏焱</t>
  </si>
  <si>
    <t>蘇泳銘</t>
  </si>
  <si>
    <t>曾浚騰</t>
  </si>
  <si>
    <t>丁彥鈞</t>
  </si>
  <si>
    <t>備註: 合計7位選手參賽,取4名。</t>
    <phoneticPr fontId="2" type="noConversion"/>
  </si>
  <si>
    <t>陳禹涵</t>
  </si>
  <si>
    <t>吳綺鳳</t>
  </si>
  <si>
    <t>林芯慧</t>
  </si>
  <si>
    <t>林佳茵</t>
  </si>
  <si>
    <t>陳品璇</t>
  </si>
  <si>
    <t>劉宥賢</t>
  </si>
  <si>
    <t>備註: 合計6位選手參賽,取3名。</t>
    <phoneticPr fontId="2" type="noConversion"/>
  </si>
  <si>
    <t>李昀瑾</t>
  </si>
  <si>
    <t>廖苡倢</t>
  </si>
  <si>
    <t>蘇泉澐</t>
  </si>
  <si>
    <t>信義國小</t>
  </si>
  <si>
    <t>林輊翰</t>
  </si>
  <si>
    <t>尚德國小</t>
  </si>
  <si>
    <t>蔡侑杰</t>
  </si>
  <si>
    <t>丁彥翔</t>
  </si>
  <si>
    <t>蔡政哲</t>
  </si>
  <si>
    <t>東光國小</t>
  </si>
  <si>
    <t>林宗諺</t>
  </si>
  <si>
    <t>文光國小</t>
  </si>
  <si>
    <t>蘇彥同</t>
  </si>
  <si>
    <t>虎尾國小</t>
  </si>
  <si>
    <t>蘇彥舟</t>
  </si>
  <si>
    <t>廣興國小</t>
  </si>
  <si>
    <t>陳佑全</t>
  </si>
  <si>
    <t>宏仁國小</t>
  </si>
  <si>
    <t>黃宇翰</t>
  </si>
  <si>
    <t>黃莛惟</t>
  </si>
  <si>
    <t>南陽國小</t>
  </si>
  <si>
    <t>李沐庭</t>
  </si>
  <si>
    <t>郭星佑</t>
  </si>
  <si>
    <t>蔦松國小</t>
  </si>
  <si>
    <t>廖廷恩</t>
  </si>
  <si>
    <t>王彥晶</t>
  </si>
  <si>
    <t>洪綵翎</t>
  </si>
  <si>
    <t>邱韵涵</t>
  </si>
  <si>
    <t>陳亮妍</t>
  </si>
  <si>
    <t>吳恩綾</t>
  </si>
  <si>
    <t>吳芮姍</t>
  </si>
  <si>
    <t>黃馨玉</t>
  </si>
  <si>
    <t>林昕潁</t>
  </si>
  <si>
    <t>李婉萱</t>
  </si>
  <si>
    <t>元長國小</t>
  </si>
  <si>
    <t>備註: 合計4位選手參賽，取2名。</t>
    <phoneticPr fontId="2" type="noConversion"/>
  </si>
  <si>
    <t>備註: 合計2位選手參賽，取1名。</t>
    <phoneticPr fontId="2" type="noConversion"/>
  </si>
  <si>
    <t>廖聿逵</t>
  </si>
  <si>
    <t>莊璨愷</t>
  </si>
  <si>
    <t>蔡宗諺</t>
  </si>
  <si>
    <t>湖美琪</t>
  </si>
  <si>
    <t>廖云瞳</t>
  </si>
  <si>
    <t>備註: 合計11位選手參賽，取6名。</t>
    <phoneticPr fontId="2" type="noConversion"/>
  </si>
  <si>
    <t>蔡承諺</t>
  </si>
  <si>
    <t>蔡承恩</t>
  </si>
  <si>
    <t>鄭勝太</t>
  </si>
  <si>
    <t>許語恩</t>
  </si>
  <si>
    <t>吳靖絨</t>
  </si>
  <si>
    <t>建華國小</t>
  </si>
  <si>
    <t>劉崇馼</t>
  </si>
  <si>
    <t>西螺國中</t>
  </si>
  <si>
    <t>姚勝丰</t>
  </si>
  <si>
    <t>陳炯叡</t>
  </si>
  <si>
    <t>備註: 合計3位選手參賽，取2名。</t>
    <phoneticPr fontId="2" type="noConversion"/>
  </si>
  <si>
    <t>雲林縣113年秋季縣長盃國武術錦標賽【國小女子高年級組武術-棍】比賽名單 乙1場</t>
    <phoneticPr fontId="2" type="noConversion"/>
  </si>
  <si>
    <t>雲林縣113年秋季縣長盃國武術錦標賽【國小男子高年級組武術-棍】比賽名單 乙2場</t>
    <phoneticPr fontId="2" type="noConversion"/>
  </si>
  <si>
    <t>雲林縣113年秋季縣長盃國武術錦標賽【國中男子組武術-棍】比賽名單 乙3場</t>
    <phoneticPr fontId="2" type="noConversion"/>
  </si>
  <si>
    <t>雲林縣113年秋季縣長盃國武術錦標賽【國中男子組武術-南拳】比賽名單 乙4場</t>
    <phoneticPr fontId="2" type="noConversion"/>
  </si>
  <si>
    <t>雲林縣113年秋季縣長盃國武術錦標賽【社會男子組武術-南拳】比賽名單 乙5場</t>
    <phoneticPr fontId="2" type="noConversion"/>
  </si>
  <si>
    <t>雲林縣113年秋季縣長盃國武術錦標賽【國小女子低年級組武術-太極拳】比賽名單 乙6場</t>
    <phoneticPr fontId="2" type="noConversion"/>
  </si>
  <si>
    <t>雲林縣113年秋季縣長盃國武術錦標賽【國小女子高年級組武術-太極拳】比賽名單 乙7場</t>
    <phoneticPr fontId="2" type="noConversion"/>
  </si>
  <si>
    <t>雲林縣113年秋季縣長盃國武術錦標賽【國小男子高年級組武術-太極拳】比賽名單 乙8場</t>
    <phoneticPr fontId="2" type="noConversion"/>
  </si>
  <si>
    <t>雲林縣113年秋季縣長盃國武術錦標賽【國中女子組武術-太極拳】比賽名單 乙9場</t>
    <phoneticPr fontId="2" type="noConversion"/>
  </si>
  <si>
    <t>雲林縣113年秋季縣長盃國武術錦標賽【國小女子高年級組國術-南、北派棍術】比賽名單 乙10場</t>
    <phoneticPr fontId="2" type="noConversion"/>
  </si>
  <si>
    <t>雲林縣113年秋季縣長盃國武術錦標賽【國小男子高年級組國術-南派棍術】比賽名單 乙11場</t>
    <phoneticPr fontId="2" type="noConversion"/>
  </si>
  <si>
    <t>雲林縣113年秋季縣長盃國武術錦標賽【國中女子組國術-北派棍術】比賽名單 乙12場</t>
    <phoneticPr fontId="2" type="noConversion"/>
  </si>
  <si>
    <t>雲林縣113年秋季縣長盃國武術錦標賽【國中女子組國術-南派棍術】比賽名單 乙13場</t>
    <phoneticPr fontId="2" type="noConversion"/>
  </si>
  <si>
    <t>雲林縣113年秋季縣長盃國武術錦標賽【國中男子組國術-南、北派棍術】比賽名單 乙14場</t>
    <phoneticPr fontId="2" type="noConversion"/>
  </si>
  <si>
    <t>雲林縣113年秋季縣長盃國武術錦標賽【社會男子組國術-南派棍術】比賽名單 乙15場</t>
    <phoneticPr fontId="2" type="noConversion"/>
  </si>
  <si>
    <t>雲林縣113年秋季縣長盃國武術錦標賽【國小女子高年級組武術-長拳】比賽名單 乙16場</t>
    <phoneticPr fontId="2" type="noConversion"/>
  </si>
  <si>
    <t>雲林縣113年秋季縣長盃國武術錦標賽【國小男子高年級組武術-長拳】比賽名單 乙17場</t>
    <phoneticPr fontId="2" type="noConversion"/>
  </si>
  <si>
    <t>雲林縣113年秋季縣長盃國武術錦標賽【國中女子組武術-長拳】比賽名單 乙18場</t>
    <phoneticPr fontId="2" type="noConversion"/>
  </si>
  <si>
    <t>雲林縣113年秋季縣長盃國武術錦標賽【國中男子組武術-長拳】比賽名單 乙19場</t>
    <phoneticPr fontId="2" type="noConversion"/>
  </si>
  <si>
    <t>雲林縣113年秋季縣長盃國武術錦標賽【社會女子組武術-長拳】比賽名單 乙20場</t>
    <phoneticPr fontId="2" type="noConversion"/>
  </si>
  <si>
    <t>雲林縣113年秋季縣長盃國武術錦標賽【社會男子組武術-長拳】比賽名單 乙21場</t>
    <phoneticPr fontId="2" type="noConversion"/>
  </si>
  <si>
    <t>雲林縣113年秋季縣長盃國武術錦標賽【國小男子高年級組武術-槍】比賽名單 乙22場</t>
    <phoneticPr fontId="2" type="noConversion"/>
  </si>
  <si>
    <t>雲林縣113年秋季縣長盃國武術錦標賽【國中男子組國術-長兵器類】比賽名單 乙23場</t>
    <phoneticPr fontId="2" type="noConversion"/>
  </si>
  <si>
    <t>雲林縣113年秋季縣長盃國武術錦標賽【國中女子組國術-長兵器類】比賽名單 乙24場</t>
    <phoneticPr fontId="2" type="noConversion"/>
  </si>
  <si>
    <t>雲林縣113年秋季縣長盃國武術錦標賽【國小男子高年級組國術-長兵器類】比賽名單 乙25場</t>
    <phoneticPr fontId="2" type="noConversion"/>
  </si>
  <si>
    <t>雲林縣113年秋季縣長盃國武術錦標賽【國小女子高年級組國術-長兵器類】比賽名單 乙26場</t>
    <phoneticPr fontId="2" type="noConversion"/>
  </si>
  <si>
    <t>雲林縣113年秋季縣長盃國武術錦標賽【國小男子低年級組國術-長兵器類】比賽名單 乙27場</t>
    <phoneticPr fontId="2" type="noConversion"/>
  </si>
  <si>
    <t>林育杞</t>
  </si>
  <si>
    <t>黃婷意</t>
    <phoneticPr fontId="2" type="noConversion"/>
  </si>
  <si>
    <t>桂林國小</t>
  </si>
  <si>
    <t>桂林國小</t>
    <phoneticPr fontId="2" type="noConversion"/>
  </si>
  <si>
    <t>丁畇菀</t>
  </si>
  <si>
    <t>崙背國小</t>
    <phoneticPr fontId="2" type="noConversion"/>
  </si>
  <si>
    <t>備註: 合計3位選手參賽,取2名。</t>
    <phoneticPr fontId="2" type="noConversion"/>
  </si>
  <si>
    <t>吳星妘</t>
  </si>
  <si>
    <t>吳暄郁</t>
  </si>
  <si>
    <t>許硯涵</t>
  </si>
  <si>
    <t>廖亭婷</t>
  </si>
  <si>
    <t>廖盈琦</t>
  </si>
  <si>
    <t>歐軒妤</t>
  </si>
  <si>
    <t>丁苓蓁</t>
  </si>
  <si>
    <t>劉芷榕</t>
  </si>
  <si>
    <t>戴予潔</t>
  </si>
  <si>
    <t>吳宥頡</t>
  </si>
  <si>
    <t>吳松澤</t>
  </si>
  <si>
    <t>李祁隆</t>
  </si>
  <si>
    <t>棋山國小</t>
  </si>
  <si>
    <t>備註: 合計5位選手參賽,取3名。</t>
    <phoneticPr fontId="2" type="noConversion"/>
  </si>
  <si>
    <t>施彥綸</t>
  </si>
  <si>
    <t>二崙國小</t>
  </si>
  <si>
    <t>葉哲瑋</t>
  </si>
  <si>
    <t>戴辰亦</t>
  </si>
  <si>
    <t>顏圻安</t>
  </si>
  <si>
    <t>林煦恩</t>
  </si>
  <si>
    <t>光復國小</t>
  </si>
  <si>
    <t>陳威廷</t>
  </si>
  <si>
    <t>李曜良</t>
  </si>
  <si>
    <t>吳晨弘</t>
  </si>
  <si>
    <t>丁秉佑</t>
  </si>
  <si>
    <t>宏仁國小</t>
    <phoneticPr fontId="2" type="noConversion"/>
  </si>
  <si>
    <t>林子恩</t>
    <phoneticPr fontId="2" type="noConversion"/>
  </si>
  <si>
    <t>葉哲瑋</t>
    <phoneticPr fontId="2" type="noConversion"/>
  </si>
  <si>
    <t>蔡昕澔</t>
  </si>
  <si>
    <t>蕭承俊</t>
  </si>
  <si>
    <t>陳少宇</t>
  </si>
  <si>
    <t>李勝祐</t>
  </si>
  <si>
    <t>吳承燁</t>
  </si>
  <si>
    <t>詹秉秞</t>
    <phoneticPr fontId="2" type="noConversion"/>
  </si>
  <si>
    <t>王泓荏</t>
  </si>
  <si>
    <t>廖浚棋</t>
  </si>
  <si>
    <t>鐘冠宇</t>
  </si>
  <si>
    <t>程奕騰</t>
  </si>
  <si>
    <t>戴堂亦</t>
  </si>
  <si>
    <t>林佑廷</t>
  </si>
  <si>
    <t>備註: 合計7位選手參賽，取4名。</t>
    <phoneticPr fontId="2" type="noConversion"/>
  </si>
  <si>
    <t>沈煜博</t>
  </si>
  <si>
    <t>詹子鋆</t>
  </si>
  <si>
    <t>李傳森</t>
  </si>
  <si>
    <t>王義誠</t>
  </si>
  <si>
    <t>王奕勛</t>
  </si>
  <si>
    <t>備註: 合計15位選手參賽，取8名。</t>
    <phoneticPr fontId="2" type="noConversion"/>
  </si>
  <si>
    <t>吳峻愷</t>
    <phoneticPr fontId="2" type="noConversion"/>
  </si>
  <si>
    <t>廖唯量</t>
  </si>
  <si>
    <t>傅丞翊</t>
  </si>
  <si>
    <t>王志呈</t>
  </si>
  <si>
    <t>周家浤</t>
  </si>
  <si>
    <t>賴宗暉</t>
  </si>
  <si>
    <t>張邑豪</t>
  </si>
  <si>
    <t>斗六高中</t>
  </si>
  <si>
    <t>蔡秉翰</t>
  </si>
  <si>
    <t>北港農工</t>
  </si>
  <si>
    <t>黃渝琋</t>
  </si>
  <si>
    <t>廖唯孜</t>
  </si>
  <si>
    <t>鍾忻芸</t>
  </si>
  <si>
    <t>邱韋瑋</t>
  </si>
  <si>
    <t>沈奕瑾</t>
  </si>
  <si>
    <t>林恩睿</t>
  </si>
  <si>
    <t>鄭盈盈</t>
  </si>
  <si>
    <t>鍾心琳</t>
  </si>
  <si>
    <t>張承叡</t>
  </si>
  <si>
    <t>李羽喬</t>
  </si>
  <si>
    <t>華德福實驗高中</t>
    <phoneticPr fontId="2" type="noConversion"/>
  </si>
  <si>
    <t>劉家溱</t>
  </si>
  <si>
    <t>雲林國中</t>
  </si>
  <si>
    <t>備註: 合計6位選手參賽，取3名。</t>
    <phoneticPr fontId="2" type="noConversion"/>
  </si>
  <si>
    <t>沈渝蕙</t>
  </si>
  <si>
    <t>邱文欣</t>
  </si>
  <si>
    <t>王芊驊</t>
  </si>
  <si>
    <t>備註: 合計16位選手參賽,取8名。#邱韵涵 南、北派棍術擇一 #歐軒妤、許語恩 北派棍術</t>
    <phoneticPr fontId="2" type="noConversion"/>
  </si>
  <si>
    <t>備註: 合計14位選手參賽，取7名。</t>
    <phoneticPr fontId="2" type="noConversion"/>
  </si>
  <si>
    <t>備註: 合計3位選手參賽，取2名。#蔡旻展、吳侑哲 南派棍術</t>
    <phoneticPr fontId="2" type="noConversion"/>
  </si>
  <si>
    <t>黃樂敬</t>
  </si>
  <si>
    <t>蔡旻展</t>
  </si>
  <si>
    <t>吳侑哲</t>
  </si>
  <si>
    <t>楊凱恩</t>
    <phoneticPr fontId="2" type="noConversion"/>
  </si>
  <si>
    <t>賴宗暉</t>
    <phoneticPr fontId="2" type="noConversion"/>
  </si>
  <si>
    <t>蕭慶鴻</t>
    <phoneticPr fontId="2" type="noConversion"/>
  </si>
  <si>
    <t>張筠婕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</si>
</sst>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"/>
    <numFmt numFmtId="177" formatCode="0.0000000_ ;[Red]\-0.0000000\ "/>
  </numFmts>
  <fonts count="16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2"/>
      <color rgb="FF0070C0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176" fontId="5" fillId="0" borderId="0" xfId="0" applyNumberFormat="1" applyFont="1">
      <alignment vertical="center"/>
    </xf>
    <xf numFmtId="0" fontId="13" fillId="0" borderId="0" xfId="0" applyFont="1">
      <alignment vertical="center"/>
    </xf>
    <xf numFmtId="177" fontId="5" fillId="0" borderId="0" xfId="0" applyNumberFormat="1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0" borderId="5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9" sqref="D9"/>
    </sheetView>
  </sheetViews>
  <sheetFormatPr defaultColWidth="8.77734375" defaultRowHeight="16.2"/>
  <cols>
    <col min="1" max="1" width="9" bestFit="1" customWidth="1"/>
    <col min="3" max="3" width="10.77734375" customWidth="1"/>
    <col min="4" max="4" width="16.77734375" bestFit="1" customWidth="1"/>
    <col min="12" max="17" width="9" bestFit="1" customWidth="1"/>
    <col min="18" max="18" width="12.77734375" bestFit="1" customWidth="1"/>
  </cols>
  <sheetData>
    <row r="1" spans="1:18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2"/>
      <c r="O1" s="2"/>
      <c r="P1" s="3"/>
      <c r="Q1" s="3"/>
      <c r="R1" s="2"/>
    </row>
    <row r="2" spans="1:18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0</v>
      </c>
      <c r="O2" s="35"/>
      <c r="P2" s="35"/>
      <c r="Q2" s="35" t="s">
        <v>1</v>
      </c>
      <c r="R2" s="35"/>
    </row>
    <row r="3" spans="1:18" ht="41.4">
      <c r="A3" s="4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4">
        <v>1</v>
      </c>
      <c r="B4" s="28" t="s">
        <v>48</v>
      </c>
      <c r="C4" s="29" t="s">
        <v>40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9" si="0"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4">
        <v>2</v>
      </c>
      <c r="B5" s="29" t="s">
        <v>50</v>
      </c>
      <c r="C5" s="29" t="s">
        <v>46</v>
      </c>
      <c r="D5" s="14"/>
      <c r="E5" s="4"/>
      <c r="F5" s="4"/>
      <c r="G5" s="4"/>
      <c r="H5" s="4"/>
      <c r="I5" s="4"/>
      <c r="J5" s="4"/>
      <c r="K5" s="4"/>
      <c r="L5" s="4">
        <f t="shared" ref="L5:L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9" si="2">AVERAGE(N5:O5)</f>
        <v>0</v>
      </c>
      <c r="R5" s="21">
        <f t="shared" ref="R5:R9" si="3">L5-Q5</f>
        <v>0</v>
      </c>
    </row>
    <row r="6" spans="1:18" ht="30" customHeight="1">
      <c r="A6" s="4">
        <v>3</v>
      </c>
      <c r="B6" s="29" t="s">
        <v>49</v>
      </c>
      <c r="C6" s="29" t="s">
        <v>39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9" si="4">MAX(D6:H6)</f>
        <v>0</v>
      </c>
      <c r="O6" s="15">
        <f t="shared" ref="O6:O9" si="5">MIN(D6:H6)</f>
        <v>0</v>
      </c>
      <c r="P6" s="1">
        <f t="shared" ref="P6:P9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4">
        <v>4</v>
      </c>
      <c r="B7" s="29" t="s">
        <v>83</v>
      </c>
      <c r="C7" s="29" t="s">
        <v>40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4">
        <v>5</v>
      </c>
      <c r="B8" s="29" t="s">
        <v>164</v>
      </c>
      <c r="C8" s="29" t="s">
        <v>166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4">
        <v>6</v>
      </c>
      <c r="B9" s="29" t="s">
        <v>163</v>
      </c>
      <c r="C9" s="29" t="s">
        <v>40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36" t="s">
        <v>81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7"/>
      <c r="O10" s="37"/>
      <c r="P10" s="3"/>
      <c r="Q10" s="3"/>
      <c r="R10" s="2"/>
    </row>
    <row r="11" spans="1:18" ht="30" customHeight="1">
      <c r="A11" s="18"/>
      <c r="B11" s="18"/>
      <c r="C11" s="38" t="s">
        <v>24</v>
      </c>
      <c r="D11" s="38"/>
      <c r="E11" s="3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3"/>
      <c r="Q11" s="3"/>
      <c r="R11" s="2"/>
    </row>
    <row r="12" spans="1:18" ht="40.200000000000003" customHeight="1">
      <c r="A12" s="33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</row>
  </sheetData>
  <sortState ref="B5:D9">
    <sortCondition ref="D5:D9"/>
  </sortState>
  <mergeCells count="6">
    <mergeCell ref="A12:R12"/>
    <mergeCell ref="A1:M2"/>
    <mergeCell ref="N2:P2"/>
    <mergeCell ref="Q2:R2"/>
    <mergeCell ref="A10:O10"/>
    <mergeCell ref="C11:E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D10" sqref="D10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39" t="s">
        <v>137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181</v>
      </c>
      <c r="C4" s="29" t="s">
        <v>182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0" si="0">RANK(L4,$L$4:$L$10)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37</v>
      </c>
      <c r="C5" s="29" t="s">
        <v>38</v>
      </c>
      <c r="D5" s="14"/>
      <c r="E5" s="4"/>
      <c r="F5" s="4"/>
      <c r="G5" s="4"/>
      <c r="H5" s="4"/>
      <c r="I5" s="4"/>
      <c r="J5" s="4"/>
      <c r="K5" s="4"/>
      <c r="L5" s="4">
        <f t="shared" ref="L5:L10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0" si="2">AVERAGE(N5:O5)</f>
        <v>0</v>
      </c>
      <c r="R5" s="21">
        <f t="shared" ref="R5:R10" si="3">L5-Q5</f>
        <v>0</v>
      </c>
    </row>
    <row r="6" spans="1:18" ht="30" customHeight="1">
      <c r="A6" s="13">
        <v>3</v>
      </c>
      <c r="B6" s="29" t="s">
        <v>180</v>
      </c>
      <c r="C6" s="29" t="s">
        <v>46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0" si="4">MAX(D6:H6)</f>
        <v>0</v>
      </c>
      <c r="O6" s="15">
        <f t="shared" ref="O6:O10" si="5">MIN(D6:H6)</f>
        <v>0</v>
      </c>
      <c r="P6" s="1">
        <f t="shared" ref="P6:P10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13">
        <v>4</v>
      </c>
      <c r="B7" s="29" t="s">
        <v>80</v>
      </c>
      <c r="C7" s="29" t="s">
        <v>40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13">
        <v>5</v>
      </c>
      <c r="B8" s="29" t="s">
        <v>250</v>
      </c>
      <c r="C8" s="29" t="s">
        <v>39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13">
        <v>6</v>
      </c>
      <c r="B9" s="29" t="s">
        <v>179</v>
      </c>
      <c r="C9" s="29" t="s">
        <v>165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 t="shared" si="4"/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13">
        <v>7</v>
      </c>
      <c r="B10" s="29" t="s">
        <v>44</v>
      </c>
      <c r="C10" s="29" t="s">
        <v>45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si="4"/>
        <v>0</v>
      </c>
      <c r="O10" s="15">
        <f t="shared" si="5"/>
        <v>0</v>
      </c>
      <c r="P10" s="1">
        <f t="shared" si="6"/>
        <v>0</v>
      </c>
      <c r="Q10" s="1">
        <f t="shared" si="2"/>
        <v>0</v>
      </c>
      <c r="R10" s="20">
        <f t="shared" si="3"/>
        <v>0</v>
      </c>
    </row>
    <row r="11" spans="1:18" ht="30" customHeight="1">
      <c r="A11" s="36" t="s">
        <v>74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40"/>
      <c r="O11" s="40"/>
      <c r="P11" s="1"/>
      <c r="Q11" s="1"/>
      <c r="R11" s="22"/>
    </row>
    <row r="12" spans="1:18" ht="30" customHeight="1">
      <c r="A12" s="18"/>
      <c r="B12" s="18"/>
      <c r="C12" s="38" t="s">
        <v>24</v>
      </c>
      <c r="D12" s="38"/>
      <c r="E12" s="3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0" customHeight="1">
      <c r="A13" s="33" t="s">
        <v>32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</sheetData>
  <sortState ref="B4:D10">
    <sortCondition ref="D4:D10"/>
  </sortState>
  <mergeCells count="6">
    <mergeCell ref="A13:R13"/>
    <mergeCell ref="A1:M2"/>
    <mergeCell ref="N2:P2"/>
    <mergeCell ref="Q2:R2"/>
    <mergeCell ref="A11:O11"/>
    <mergeCell ref="C12:E1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B2" workbookViewId="0">
      <selection activeCell="D5" sqref="D5"/>
    </sheetView>
  </sheetViews>
  <sheetFormatPr defaultColWidth="8.77734375" defaultRowHeight="16.2"/>
  <cols>
    <col min="1" max="1" width="9" bestFit="1" customWidth="1"/>
    <col min="3" max="3" width="9.6640625" customWidth="1"/>
    <col min="12" max="17" width="9" bestFit="1" customWidth="1"/>
    <col min="18" max="18" width="12.77734375" bestFit="1" customWidth="1"/>
  </cols>
  <sheetData>
    <row r="1" spans="1:18">
      <c r="A1" s="39" t="s">
        <v>138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134</v>
      </c>
      <c r="C4" s="29" t="s">
        <v>23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202</v>
      </c>
      <c r="C5" s="29" t="s">
        <v>26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41" t="s">
        <v>54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22"/>
      <c r="O6" s="22"/>
      <c r="P6" s="1"/>
      <c r="Q6" s="1"/>
      <c r="R6" s="22"/>
    </row>
    <row r="7" spans="1:18" ht="30" customHeight="1">
      <c r="A7" s="18"/>
      <c r="B7" s="18"/>
      <c r="C7" s="38" t="s">
        <v>24</v>
      </c>
      <c r="D7" s="38"/>
      <c r="E7" s="38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sortState ref="B4:D5">
    <sortCondition descending="1" ref="B4:B5"/>
  </sortState>
  <mergeCells count="6">
    <mergeCell ref="A1:M2"/>
    <mergeCell ref="N2:P2"/>
    <mergeCell ref="Q2:R2"/>
    <mergeCell ref="C7:E7"/>
    <mergeCell ref="A8:R8"/>
    <mergeCell ref="A6:M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B1" workbookViewId="0">
      <selection activeCell="D7" sqref="D7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39" t="s">
        <v>139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9" t="s">
        <v>203</v>
      </c>
      <c r="C4" s="29" t="s">
        <v>23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9" t="s">
        <v>62</v>
      </c>
      <c r="C5" s="29" t="s">
        <v>26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25.05" customHeight="1">
      <c r="A6" s="13">
        <v>3</v>
      </c>
      <c r="B6" s="29" t="s">
        <v>131</v>
      </c>
      <c r="C6" s="29" t="s">
        <v>23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9" t="s">
        <v>121</v>
      </c>
      <c r="C7" s="29" t="s">
        <v>26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36" t="s">
        <v>52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40"/>
      <c r="O8" s="40"/>
      <c r="P8" s="1"/>
      <c r="Q8" s="1"/>
      <c r="R8" s="22"/>
    </row>
    <row r="9" spans="1:18" ht="30" customHeight="1">
      <c r="A9" s="18"/>
      <c r="B9" s="18"/>
      <c r="C9" s="38" t="s">
        <v>24</v>
      </c>
      <c r="D9" s="38"/>
      <c r="E9" s="38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30" customHeight="1">
      <c r="A10" s="33" t="s">
        <v>32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</sheetData>
  <sortState ref="B4:D7">
    <sortCondition ref="D4:D7"/>
  </sortState>
  <mergeCells count="6">
    <mergeCell ref="A10:R10"/>
    <mergeCell ref="A1:M2"/>
    <mergeCell ref="N2:P2"/>
    <mergeCell ref="Q2:R2"/>
    <mergeCell ref="A8:O8"/>
    <mergeCell ref="C9:E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D5" sqref="D5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39" t="s">
        <v>140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9" t="s">
        <v>223</v>
      </c>
      <c r="C4" s="29" t="s">
        <v>224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9" t="s">
        <v>251</v>
      </c>
      <c r="C5" s="29" t="s">
        <v>21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40"/>
      <c r="O6" s="40"/>
      <c r="P6" s="1"/>
      <c r="Q6" s="1"/>
      <c r="R6" s="22"/>
    </row>
    <row r="7" spans="1:18" ht="30" customHeight="1">
      <c r="A7" s="18"/>
      <c r="B7" s="18"/>
      <c r="C7" s="38" t="s">
        <v>24</v>
      </c>
      <c r="D7" s="38"/>
      <c r="E7" s="38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  <row r="10" spans="1:18" ht="34.799999999999997" customHeight="1"/>
    <row r="11" spans="1:18" ht="40.200000000000003" customHeight="1"/>
  </sheetData>
  <sortState ref="B4:D5">
    <sortCondition ref="D4:D5"/>
  </sortState>
  <mergeCells count="6">
    <mergeCell ref="A8:R8"/>
    <mergeCell ref="A1:M2"/>
    <mergeCell ref="N2:P2"/>
    <mergeCell ref="Q2:R2"/>
    <mergeCell ref="A6:O6"/>
    <mergeCell ref="C7:E7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D8" sqref="D8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2.77734375" bestFit="1" customWidth="1"/>
  </cols>
  <sheetData>
    <row r="1" spans="1:18">
      <c r="A1" s="39" t="s">
        <v>141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9" t="s">
        <v>228</v>
      </c>
      <c r="C4" s="29" t="s">
        <v>185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RANK(L4,$L$4:$L$8)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9" t="s">
        <v>229</v>
      </c>
      <c r="C5" s="29" t="s">
        <v>42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RANK(L5,$L$4:$L$8)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25.05" customHeight="1">
      <c r="A6" s="13">
        <v>3</v>
      </c>
      <c r="B6" s="29" t="s">
        <v>227</v>
      </c>
      <c r="C6" s="29" t="s">
        <v>40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RANK(L6,$L$4:$L$8)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9" t="s">
        <v>53</v>
      </c>
      <c r="C7" s="29" t="s">
        <v>42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RANK(L7,$L$4:$L$8)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29" t="s">
        <v>230</v>
      </c>
      <c r="C8" s="29" t="s">
        <v>39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>RANK(L8,$L$4:$L$8)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0">
        <f t="shared" si="2"/>
        <v>0</v>
      </c>
    </row>
    <row r="9" spans="1:18" ht="30" customHeight="1">
      <c r="A9" s="36" t="s">
        <v>183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40"/>
      <c r="O9" s="40"/>
      <c r="P9" s="1"/>
      <c r="Q9" s="1"/>
      <c r="R9" s="22"/>
    </row>
    <row r="10" spans="1:18" ht="30" customHeight="1">
      <c r="A10" s="18"/>
      <c r="B10" s="18"/>
      <c r="C10" s="38" t="s">
        <v>24</v>
      </c>
      <c r="D10" s="38"/>
      <c r="E10" s="3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2"/>
    </row>
    <row r="11" spans="1:18" ht="30" customHeight="1">
      <c r="A11" s="33" t="s">
        <v>32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</row>
    <row r="13" spans="1:18" ht="34.799999999999997" customHeight="1"/>
    <row r="14" spans="1:18" ht="40.200000000000003" customHeight="1"/>
  </sheetData>
  <sortState ref="B4:D8">
    <sortCondition ref="D4:D8"/>
  </sortState>
  <mergeCells count="6">
    <mergeCell ref="A11:R11"/>
    <mergeCell ref="A1:M2"/>
    <mergeCell ref="N2:P2"/>
    <mergeCell ref="Q2:R2"/>
    <mergeCell ref="A9:O9"/>
    <mergeCell ref="C10:E10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D6" sqref="D6"/>
    </sheetView>
  </sheetViews>
  <sheetFormatPr defaultColWidth="8.77734375" defaultRowHeight="16.2"/>
  <cols>
    <col min="3" max="3" width="10.109375" customWidth="1"/>
  </cols>
  <sheetData>
    <row r="1" spans="1:18">
      <c r="A1" s="39" t="s">
        <v>142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4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4">
        <v>1</v>
      </c>
      <c r="B4" s="28" t="s">
        <v>167</v>
      </c>
      <c r="C4" s="28" t="s">
        <v>168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4">
        <v>2</v>
      </c>
      <c r="B5" s="29" t="s">
        <v>51</v>
      </c>
      <c r="C5" s="29" t="s">
        <v>39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4">
        <v>3</v>
      </c>
      <c r="B6" s="29" t="s">
        <v>49</v>
      </c>
      <c r="C6" s="29" t="s">
        <v>39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41" t="s">
        <v>169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17"/>
      <c r="O7" s="17"/>
      <c r="P7" s="1"/>
      <c r="Q7" s="1"/>
      <c r="R7" s="22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  <row r="19" ht="39.450000000000003" customHeight="1"/>
  </sheetData>
  <sortState ref="B5:D6">
    <sortCondition ref="D5:D6"/>
  </sortState>
  <mergeCells count="5">
    <mergeCell ref="A9:R9"/>
    <mergeCell ref="A7:M7"/>
    <mergeCell ref="A1:M2"/>
    <mergeCell ref="N2:P2"/>
    <mergeCell ref="Q2:R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8" sqref="D8"/>
    </sheetView>
  </sheetViews>
  <sheetFormatPr defaultColWidth="8.77734375" defaultRowHeight="16.2"/>
  <cols>
    <col min="3" max="3" width="10.77734375" customWidth="1"/>
  </cols>
  <sheetData>
    <row r="1" spans="1:18">
      <c r="A1" s="39" t="s">
        <v>143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188</v>
      </c>
      <c r="C4" s="29" t="s">
        <v>42</v>
      </c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189</v>
      </c>
      <c r="C5" s="29" t="s">
        <v>190</v>
      </c>
      <c r="D5" s="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 t="shared" ref="M5:M8" si="1">RANK(L5,$L$4:$L$15)</f>
        <v>1</v>
      </c>
      <c r="N5" s="15">
        <f>MAX(D5:H5)</f>
        <v>0</v>
      </c>
      <c r="O5" s="15">
        <f>MIN(D5:H5)</f>
        <v>0</v>
      </c>
      <c r="P5" s="1">
        <f t="shared" ref="P5:P8" si="2">SUM(I5-N5-O5)</f>
        <v>0</v>
      </c>
      <c r="Q5" s="1">
        <f t="shared" ref="Q5:Q8" si="3">AVERAGE(N5:O5)</f>
        <v>0</v>
      </c>
      <c r="R5" s="20">
        <f t="shared" ref="R5:R8" si="4">L5-Q5</f>
        <v>0</v>
      </c>
    </row>
    <row r="6" spans="1:18" ht="30" customHeight="1">
      <c r="A6" s="13">
        <v>3</v>
      </c>
      <c r="B6" s="29" t="s">
        <v>186</v>
      </c>
      <c r="C6" s="29" t="s">
        <v>185</v>
      </c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 t="shared" si="1"/>
        <v>1</v>
      </c>
      <c r="N6" s="15">
        <f t="shared" ref="N6:N8" si="5">MAX(D6:H6)</f>
        <v>0</v>
      </c>
      <c r="O6" s="15">
        <f t="shared" ref="O6:O8" si="6">MIN(D6:H6)</f>
        <v>0</v>
      </c>
      <c r="P6" s="1">
        <f t="shared" si="2"/>
        <v>0</v>
      </c>
      <c r="Q6" s="1">
        <f t="shared" si="3"/>
        <v>0</v>
      </c>
      <c r="R6" s="20">
        <f t="shared" si="4"/>
        <v>0</v>
      </c>
    </row>
    <row r="7" spans="1:18" ht="30" customHeight="1">
      <c r="A7" s="13">
        <v>4</v>
      </c>
      <c r="B7" s="29" t="s">
        <v>184</v>
      </c>
      <c r="C7" s="29" t="s">
        <v>185</v>
      </c>
      <c r="D7" s="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 t="shared" si="1"/>
        <v>1</v>
      </c>
      <c r="N7" s="15">
        <f t="shared" si="5"/>
        <v>0</v>
      </c>
      <c r="O7" s="15">
        <f t="shared" si="6"/>
        <v>0</v>
      </c>
      <c r="P7" s="1">
        <f t="shared" si="2"/>
        <v>0</v>
      </c>
      <c r="Q7" s="1">
        <f t="shared" si="3"/>
        <v>0</v>
      </c>
      <c r="R7" s="20">
        <f t="shared" si="4"/>
        <v>0</v>
      </c>
    </row>
    <row r="8" spans="1:18" ht="30" customHeight="1">
      <c r="A8" s="13">
        <v>5</v>
      </c>
      <c r="B8" s="29" t="s">
        <v>187</v>
      </c>
      <c r="C8" s="29" t="s">
        <v>42</v>
      </c>
      <c r="D8" s="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si="1"/>
        <v>1</v>
      </c>
      <c r="N8" s="15">
        <f t="shared" si="5"/>
        <v>0</v>
      </c>
      <c r="O8" s="15">
        <f t="shared" si="6"/>
        <v>0</v>
      </c>
      <c r="P8" s="1">
        <f t="shared" si="2"/>
        <v>0</v>
      </c>
      <c r="Q8" s="1">
        <f t="shared" si="3"/>
        <v>0</v>
      </c>
      <c r="R8" s="20">
        <f t="shared" si="4"/>
        <v>0</v>
      </c>
    </row>
    <row r="9" spans="1:18" ht="30" customHeight="1">
      <c r="A9" s="36" t="s">
        <v>183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40"/>
      <c r="O9" s="40"/>
      <c r="P9" s="1"/>
      <c r="Q9" s="1"/>
      <c r="R9" s="22"/>
    </row>
    <row r="10" spans="1:18" ht="30" customHeight="1">
      <c r="A10" s="18"/>
      <c r="B10" s="18"/>
      <c r="C10" s="38" t="s">
        <v>24</v>
      </c>
      <c r="D10" s="38"/>
      <c r="E10" s="3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2"/>
    </row>
    <row r="11" spans="1:18" ht="30" customHeight="1">
      <c r="A11" s="33" t="s">
        <v>32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</row>
    <row r="12" spans="1:18" ht="19.8">
      <c r="A12" s="15"/>
      <c r="B12" s="23"/>
      <c r="C12" s="23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"/>
      <c r="Q12" s="1"/>
      <c r="R12" s="21"/>
    </row>
    <row r="13" spans="1:18" ht="19.8">
      <c r="A13" s="15"/>
      <c r="B13" s="23"/>
      <c r="C13" s="23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"/>
      <c r="Q13" s="1"/>
      <c r="R13" s="20"/>
    </row>
    <row r="14" spans="1:18" ht="19.8">
      <c r="A14" s="15"/>
      <c r="B14" s="23"/>
      <c r="C14" s="23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"/>
      <c r="Q14" s="1"/>
      <c r="R14" s="20"/>
    </row>
    <row r="15" spans="1:18" ht="19.8">
      <c r="A15" s="15"/>
      <c r="B15" s="23"/>
      <c r="C15" s="23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"/>
      <c r="Q15" s="1"/>
      <c r="R15" s="21"/>
    </row>
    <row r="16" spans="1:18" ht="19.8">
      <c r="A16" s="15"/>
      <c r="B16" s="23"/>
      <c r="C16" s="23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"/>
      <c r="Q16" s="1"/>
      <c r="R16" s="21"/>
    </row>
    <row r="17" spans="1:18" ht="19.8">
      <c r="A17" s="15"/>
      <c r="B17" s="23"/>
      <c r="C17" s="23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"/>
      <c r="Q17" s="1"/>
      <c r="R17" s="21"/>
    </row>
    <row r="18" spans="1:18" ht="19.8">
      <c r="A18" s="15"/>
      <c r="B18" s="23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"/>
      <c r="Q18" s="1"/>
      <c r="R18" s="21"/>
    </row>
    <row r="19" spans="1:18" ht="19.8">
      <c r="A19" s="15"/>
      <c r="B19" s="23"/>
      <c r="C19" s="23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"/>
      <c r="Q19" s="1"/>
      <c r="R19" s="21"/>
    </row>
    <row r="20" spans="1:18" ht="19.8">
      <c r="A20" s="15"/>
      <c r="B20" s="23"/>
      <c r="C20" s="23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"/>
      <c r="Q20" s="1"/>
      <c r="R20" s="21"/>
    </row>
  </sheetData>
  <sortState ref="B4:D8">
    <sortCondition ref="D4:D8"/>
  </sortState>
  <mergeCells count="6">
    <mergeCell ref="A11:R11"/>
    <mergeCell ref="A1:M2"/>
    <mergeCell ref="N2:P2"/>
    <mergeCell ref="Q2:R2"/>
    <mergeCell ref="A9:O9"/>
    <mergeCell ref="C10:E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D8" sqref="D8"/>
    </sheetView>
  </sheetViews>
  <sheetFormatPr defaultColWidth="8.77734375" defaultRowHeight="16.2"/>
  <cols>
    <col min="3" max="3" width="10.77734375" customWidth="1"/>
    <col min="4" max="4" width="16.77734375" bestFit="1" customWidth="1"/>
  </cols>
  <sheetData>
    <row r="1" spans="1:18">
      <c r="A1" s="39" t="s">
        <v>144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232</v>
      </c>
      <c r="C4" s="29" t="s">
        <v>20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RANK(L4,$L$4:$L$8)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27</v>
      </c>
      <c r="C5" s="29" t="s">
        <v>29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RANK(L5,$L$4:$L$8)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30" customHeight="1">
      <c r="A6" s="13">
        <v>3</v>
      </c>
      <c r="B6" s="29" t="s">
        <v>28</v>
      </c>
      <c r="C6" s="29" t="s">
        <v>23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RANK(L6,$L$4:$L$8)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9" t="s">
        <v>123</v>
      </c>
      <c r="C7" s="29" t="s">
        <v>23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RANK(L7,$L$4:$L$8)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9" t="s">
        <v>231</v>
      </c>
      <c r="C8" s="29" t="s">
        <v>29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>RANK(L8,$L$4:$L$8)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0">
        <f t="shared" si="2"/>
        <v>0</v>
      </c>
    </row>
    <row r="9" spans="1:18" ht="30" customHeight="1">
      <c r="A9" s="36" t="s">
        <v>183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40"/>
      <c r="O9" s="40"/>
      <c r="P9" s="1"/>
      <c r="Q9" s="1"/>
      <c r="R9" s="22"/>
    </row>
    <row r="10" spans="1:18" ht="30" customHeight="1">
      <c r="A10" s="18"/>
      <c r="B10" s="18"/>
      <c r="C10" s="38" t="s">
        <v>24</v>
      </c>
      <c r="D10" s="38"/>
      <c r="E10" s="3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"/>
      <c r="Q10" s="1"/>
      <c r="R10" s="22"/>
    </row>
    <row r="11" spans="1:18" ht="30" customHeight="1">
      <c r="A11" s="33" t="s">
        <v>32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</row>
  </sheetData>
  <sortState ref="B4:D8">
    <sortCondition ref="D4:D8"/>
  </sortState>
  <mergeCells count="6">
    <mergeCell ref="A11:R11"/>
    <mergeCell ref="A1:M2"/>
    <mergeCell ref="N2:P2"/>
    <mergeCell ref="Q2:R2"/>
    <mergeCell ref="A9:O9"/>
    <mergeCell ref="C10:E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19" workbookViewId="0">
      <selection activeCell="A20" sqref="A20:O20"/>
    </sheetView>
  </sheetViews>
  <sheetFormatPr defaultColWidth="8.77734375" defaultRowHeight="16.2"/>
  <cols>
    <col min="3" max="3" width="10.77734375" customWidth="1"/>
  </cols>
  <sheetData>
    <row r="1" spans="1:18">
      <c r="A1" s="39" t="s">
        <v>145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1" t="s">
        <v>128</v>
      </c>
      <c r="C4" s="31" t="s">
        <v>40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 t="shared" ref="M4:M19" si="0">RANK(L4,$L$4:$L$19)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30" t="s">
        <v>115</v>
      </c>
      <c r="C5" s="30" t="s">
        <v>116</v>
      </c>
      <c r="D5" s="14"/>
      <c r="E5" s="4"/>
      <c r="F5" s="4"/>
      <c r="G5" s="4"/>
      <c r="H5" s="4"/>
      <c r="I5" s="4"/>
      <c r="J5" s="4"/>
      <c r="K5" s="4"/>
      <c r="L5" s="4">
        <f t="shared" ref="L5:L19" si="1">SUM(J5:K5)</f>
        <v>0</v>
      </c>
      <c r="M5" s="4">
        <f t="shared" si="0"/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9" si="2">AVERAGE(N5:O5)</f>
        <v>0</v>
      </c>
      <c r="R5" s="21">
        <f t="shared" ref="R5:R19" si="3">L5-Q5</f>
        <v>0</v>
      </c>
    </row>
    <row r="6" spans="1:18" ht="30" customHeight="1">
      <c r="A6" s="13">
        <v>3</v>
      </c>
      <c r="B6" s="30" t="s">
        <v>170</v>
      </c>
      <c r="C6" s="30" t="s">
        <v>99</v>
      </c>
      <c r="D6" s="14"/>
      <c r="E6" s="4"/>
      <c r="F6" s="4"/>
      <c r="G6" s="4"/>
      <c r="H6" s="4"/>
      <c r="I6" s="4"/>
      <c r="J6" s="4"/>
      <c r="K6" s="4"/>
      <c r="L6" s="4">
        <f t="shared" si="1"/>
        <v>0</v>
      </c>
      <c r="M6" s="4">
        <f t="shared" si="0"/>
        <v>1</v>
      </c>
      <c r="N6" s="15">
        <f t="shared" ref="N6:N19" si="4">MAX(D6:H6)</f>
        <v>0</v>
      </c>
      <c r="O6" s="15">
        <f t="shared" ref="O6:O19" si="5">MIN(D6:H6)</f>
        <v>0</v>
      </c>
      <c r="P6" s="1">
        <f t="shared" ref="P6:P19" si="6">SUM(I6-N6-O6)</f>
        <v>0</v>
      </c>
      <c r="Q6" s="1">
        <f t="shared" si="2"/>
        <v>0</v>
      </c>
      <c r="R6" s="20">
        <f t="shared" si="3"/>
        <v>0</v>
      </c>
    </row>
    <row r="7" spans="1:18" ht="30" customHeight="1">
      <c r="A7" s="13">
        <v>4</v>
      </c>
      <c r="B7" s="30" t="s">
        <v>108</v>
      </c>
      <c r="C7" s="30" t="s">
        <v>40</v>
      </c>
      <c r="D7" s="14"/>
      <c r="E7" s="4"/>
      <c r="F7" s="4"/>
      <c r="G7" s="4"/>
      <c r="H7" s="4"/>
      <c r="I7" s="4"/>
      <c r="J7" s="4"/>
      <c r="K7" s="4"/>
      <c r="L7" s="4">
        <f t="shared" si="1"/>
        <v>0</v>
      </c>
      <c r="M7" s="4">
        <f t="shared" si="0"/>
        <v>1</v>
      </c>
      <c r="N7" s="15">
        <f t="shared" si="4"/>
        <v>0</v>
      </c>
      <c r="O7" s="15">
        <f t="shared" si="5"/>
        <v>0</v>
      </c>
      <c r="P7" s="1">
        <f t="shared" si="6"/>
        <v>0</v>
      </c>
      <c r="Q7" s="1">
        <f t="shared" si="2"/>
        <v>0</v>
      </c>
      <c r="R7" s="21">
        <f t="shared" si="3"/>
        <v>0</v>
      </c>
    </row>
    <row r="8" spans="1:18" ht="30" customHeight="1">
      <c r="A8" s="13">
        <v>5</v>
      </c>
      <c r="B8" s="30" t="s">
        <v>172</v>
      </c>
      <c r="C8" s="30" t="s">
        <v>99</v>
      </c>
      <c r="D8" s="14"/>
      <c r="E8" s="4"/>
      <c r="F8" s="4"/>
      <c r="G8" s="16"/>
      <c r="H8" s="4"/>
      <c r="I8" s="4"/>
      <c r="J8" s="4"/>
      <c r="K8" s="4"/>
      <c r="L8" s="4">
        <f t="shared" si="1"/>
        <v>0</v>
      </c>
      <c r="M8" s="4">
        <f t="shared" si="0"/>
        <v>1</v>
      </c>
      <c r="N8" s="15">
        <f t="shared" si="4"/>
        <v>0</v>
      </c>
      <c r="O8" s="15">
        <f t="shared" si="5"/>
        <v>0</v>
      </c>
      <c r="P8" s="1">
        <f t="shared" si="6"/>
        <v>0</v>
      </c>
      <c r="Q8" s="1">
        <f t="shared" si="2"/>
        <v>0</v>
      </c>
      <c r="R8" s="20">
        <f t="shared" si="3"/>
        <v>0</v>
      </c>
    </row>
    <row r="9" spans="1:18" ht="30" customHeight="1">
      <c r="A9" s="13">
        <v>6</v>
      </c>
      <c r="B9" s="30" t="s">
        <v>82</v>
      </c>
      <c r="C9" s="30" t="s">
        <v>40</v>
      </c>
      <c r="D9" s="1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0"/>
        <v>1</v>
      </c>
      <c r="N9" s="15">
        <f>MAX(D9:H9)</f>
        <v>0</v>
      </c>
      <c r="O9" s="15">
        <f t="shared" si="5"/>
        <v>0</v>
      </c>
      <c r="P9" s="1">
        <f t="shared" si="6"/>
        <v>0</v>
      </c>
      <c r="Q9" s="1">
        <f t="shared" si="2"/>
        <v>0</v>
      </c>
      <c r="R9" s="21">
        <f t="shared" si="3"/>
        <v>0</v>
      </c>
    </row>
    <row r="10" spans="1:18" ht="30" customHeight="1">
      <c r="A10" s="13">
        <v>7</v>
      </c>
      <c r="B10" s="30" t="s">
        <v>111</v>
      </c>
      <c r="C10" s="30" t="s">
        <v>85</v>
      </c>
      <c r="D10" s="1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0"/>
        <v>1</v>
      </c>
      <c r="N10" s="15">
        <f t="shared" ref="N10:N18" si="7">MAX(D10:H10)</f>
        <v>0</v>
      </c>
      <c r="O10" s="15">
        <f t="shared" ref="O10:O18" si="8">MIN(D10:H10)</f>
        <v>0</v>
      </c>
      <c r="P10" s="1">
        <f t="shared" ref="P10:P18" si="9">SUM(I10-N10-O10)</f>
        <v>0</v>
      </c>
      <c r="Q10" s="1">
        <f t="shared" ref="Q10:Q18" si="10">AVERAGE(N10:O10)</f>
        <v>0</v>
      </c>
      <c r="R10" s="21">
        <f t="shared" ref="R10:R18" si="11">L10-Q10</f>
        <v>0</v>
      </c>
    </row>
    <row r="11" spans="1:18" ht="30" customHeight="1">
      <c r="A11" s="13">
        <v>8</v>
      </c>
      <c r="B11" s="30" t="s">
        <v>171</v>
      </c>
      <c r="C11" s="30" t="s">
        <v>99</v>
      </c>
      <c r="D11" s="1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0"/>
        <v>1</v>
      </c>
      <c r="N11" s="15">
        <f t="shared" si="7"/>
        <v>0</v>
      </c>
      <c r="O11" s="15">
        <f t="shared" si="8"/>
        <v>0</v>
      </c>
      <c r="P11" s="1">
        <f t="shared" si="9"/>
        <v>0</v>
      </c>
      <c r="Q11" s="1">
        <f t="shared" si="10"/>
        <v>0</v>
      </c>
      <c r="R11" s="21">
        <f t="shared" si="11"/>
        <v>0</v>
      </c>
    </row>
    <row r="12" spans="1:18" ht="30" customHeight="1">
      <c r="A12" s="13">
        <v>9</v>
      </c>
      <c r="B12" s="30" t="s">
        <v>114</v>
      </c>
      <c r="C12" s="30" t="s">
        <v>105</v>
      </c>
      <c r="D12" s="1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0"/>
        <v>1</v>
      </c>
      <c r="N12" s="15">
        <f t="shared" si="7"/>
        <v>0</v>
      </c>
      <c r="O12" s="15">
        <f t="shared" si="8"/>
        <v>0</v>
      </c>
      <c r="P12" s="1">
        <f t="shared" si="9"/>
        <v>0</v>
      </c>
      <c r="Q12" s="1">
        <f t="shared" si="10"/>
        <v>0</v>
      </c>
      <c r="R12" s="21">
        <f t="shared" si="11"/>
        <v>0</v>
      </c>
    </row>
    <row r="13" spans="1:18" ht="30" customHeight="1">
      <c r="A13" s="13">
        <v>10</v>
      </c>
      <c r="B13" s="31" t="s">
        <v>109</v>
      </c>
      <c r="C13" s="31" t="s">
        <v>40</v>
      </c>
      <c r="D13" s="1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0"/>
        <v>1</v>
      </c>
      <c r="N13" s="15">
        <f t="shared" si="7"/>
        <v>0</v>
      </c>
      <c r="O13" s="15">
        <f t="shared" si="8"/>
        <v>0</v>
      </c>
      <c r="P13" s="1">
        <f t="shared" si="9"/>
        <v>0</v>
      </c>
      <c r="Q13" s="1">
        <f t="shared" si="10"/>
        <v>0</v>
      </c>
      <c r="R13" s="21">
        <f t="shared" si="11"/>
        <v>0</v>
      </c>
    </row>
    <row r="14" spans="1:18" ht="30" customHeight="1">
      <c r="A14" s="13">
        <v>11</v>
      </c>
      <c r="B14" s="30" t="s">
        <v>113</v>
      </c>
      <c r="C14" s="30" t="s">
        <v>105</v>
      </c>
      <c r="D14" s="1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si="0"/>
        <v>1</v>
      </c>
      <c r="N14" s="15">
        <f t="shared" si="7"/>
        <v>0</v>
      </c>
      <c r="O14" s="15">
        <f t="shared" si="8"/>
        <v>0</v>
      </c>
      <c r="P14" s="1">
        <f t="shared" si="9"/>
        <v>0</v>
      </c>
      <c r="Q14" s="1">
        <f t="shared" si="10"/>
        <v>0</v>
      </c>
      <c r="R14" s="21">
        <f t="shared" si="11"/>
        <v>0</v>
      </c>
    </row>
    <row r="15" spans="1:18" ht="30" customHeight="1">
      <c r="A15" s="13">
        <v>12</v>
      </c>
      <c r="B15" s="31" t="s">
        <v>175</v>
      </c>
      <c r="C15" s="31" t="s">
        <v>40</v>
      </c>
      <c r="D15" s="1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0"/>
        <v>1</v>
      </c>
      <c r="N15" s="15">
        <f t="shared" si="7"/>
        <v>0</v>
      </c>
      <c r="O15" s="15">
        <f t="shared" si="8"/>
        <v>0</v>
      </c>
      <c r="P15" s="1">
        <f t="shared" si="9"/>
        <v>0</v>
      </c>
      <c r="Q15" s="1">
        <f t="shared" si="10"/>
        <v>0</v>
      </c>
      <c r="R15" s="21">
        <f t="shared" si="11"/>
        <v>0</v>
      </c>
    </row>
    <row r="16" spans="1:18" ht="30" customHeight="1">
      <c r="A16" s="13">
        <v>13</v>
      </c>
      <c r="B16" s="30" t="s">
        <v>112</v>
      </c>
      <c r="C16" s="30" t="s">
        <v>85</v>
      </c>
      <c r="D16" s="14"/>
      <c r="E16" s="4"/>
      <c r="F16" s="4"/>
      <c r="G16" s="4"/>
      <c r="H16" s="4"/>
      <c r="I16" s="4"/>
      <c r="J16" s="4"/>
      <c r="K16" s="4"/>
      <c r="L16" s="4">
        <f t="shared" si="1"/>
        <v>0</v>
      </c>
      <c r="M16" s="4">
        <f t="shared" si="0"/>
        <v>1</v>
      </c>
      <c r="N16" s="15">
        <f t="shared" si="7"/>
        <v>0</v>
      </c>
      <c r="O16" s="15">
        <f t="shared" si="8"/>
        <v>0</v>
      </c>
      <c r="P16" s="1">
        <f t="shared" si="9"/>
        <v>0</v>
      </c>
      <c r="Q16" s="1">
        <f t="shared" si="10"/>
        <v>0</v>
      </c>
      <c r="R16" s="21">
        <f t="shared" si="11"/>
        <v>0</v>
      </c>
    </row>
    <row r="17" spans="1:18" ht="30" customHeight="1">
      <c r="A17" s="13">
        <v>14</v>
      </c>
      <c r="B17" s="30" t="s">
        <v>174</v>
      </c>
      <c r="C17" s="30" t="s">
        <v>97</v>
      </c>
      <c r="D17" s="14"/>
      <c r="E17" s="4"/>
      <c r="F17" s="4"/>
      <c r="G17" s="4"/>
      <c r="H17" s="4"/>
      <c r="I17" s="4"/>
      <c r="J17" s="4"/>
      <c r="K17" s="4"/>
      <c r="L17" s="4">
        <f t="shared" si="1"/>
        <v>0</v>
      </c>
      <c r="M17" s="4">
        <f t="shared" si="0"/>
        <v>1</v>
      </c>
      <c r="N17" s="15">
        <f t="shared" si="7"/>
        <v>0</v>
      </c>
      <c r="O17" s="15">
        <f t="shared" si="8"/>
        <v>0</v>
      </c>
      <c r="P17" s="1">
        <f t="shared" si="9"/>
        <v>0</v>
      </c>
      <c r="Q17" s="1">
        <f t="shared" si="10"/>
        <v>0</v>
      </c>
      <c r="R17" s="21">
        <f t="shared" si="11"/>
        <v>0</v>
      </c>
    </row>
    <row r="18" spans="1:18" ht="30" customHeight="1">
      <c r="A18" s="13">
        <v>15</v>
      </c>
      <c r="B18" s="30" t="s">
        <v>110</v>
      </c>
      <c r="C18" s="30" t="s">
        <v>85</v>
      </c>
      <c r="D18" s="14"/>
      <c r="E18" s="4"/>
      <c r="F18" s="4"/>
      <c r="G18" s="4"/>
      <c r="H18" s="4"/>
      <c r="I18" s="4"/>
      <c r="J18" s="4"/>
      <c r="K18" s="4"/>
      <c r="L18" s="4">
        <f t="shared" si="1"/>
        <v>0</v>
      </c>
      <c r="M18" s="4">
        <f t="shared" si="0"/>
        <v>1</v>
      </c>
      <c r="N18" s="15">
        <f t="shared" si="7"/>
        <v>0</v>
      </c>
      <c r="O18" s="15">
        <f t="shared" si="8"/>
        <v>0</v>
      </c>
      <c r="P18" s="1">
        <f t="shared" si="9"/>
        <v>0</v>
      </c>
      <c r="Q18" s="1">
        <f t="shared" si="10"/>
        <v>0</v>
      </c>
      <c r="R18" s="21">
        <f t="shared" si="11"/>
        <v>0</v>
      </c>
    </row>
    <row r="19" spans="1:18" ht="30" customHeight="1">
      <c r="A19" s="13">
        <v>16</v>
      </c>
      <c r="B19" s="30" t="s">
        <v>173</v>
      </c>
      <c r="C19" s="30" t="s">
        <v>97</v>
      </c>
      <c r="D19" s="14"/>
      <c r="E19" s="4"/>
      <c r="F19" s="4"/>
      <c r="G19" s="4"/>
      <c r="H19" s="4"/>
      <c r="I19" s="4"/>
      <c r="J19" s="4"/>
      <c r="K19" s="4"/>
      <c r="L19" s="4">
        <f t="shared" si="1"/>
        <v>0</v>
      </c>
      <c r="M19" s="4">
        <f t="shared" si="0"/>
        <v>1</v>
      </c>
      <c r="N19" s="15">
        <f t="shared" si="4"/>
        <v>0</v>
      </c>
      <c r="O19" s="15">
        <f t="shared" si="5"/>
        <v>0</v>
      </c>
      <c r="P19" s="1">
        <f t="shared" si="6"/>
        <v>0</v>
      </c>
      <c r="Q19" s="1">
        <f t="shared" si="2"/>
        <v>0</v>
      </c>
      <c r="R19" s="20">
        <f t="shared" si="3"/>
        <v>0</v>
      </c>
    </row>
    <row r="20" spans="1:18" ht="30" customHeight="1">
      <c r="A20" s="36" t="s">
        <v>244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40"/>
      <c r="O20" s="40"/>
      <c r="P20" s="1"/>
      <c r="Q20" s="1"/>
      <c r="R20" s="22"/>
    </row>
    <row r="21" spans="1:18" ht="30" customHeight="1">
      <c r="A21" s="18"/>
      <c r="B21" s="18"/>
      <c r="C21" s="38" t="s">
        <v>24</v>
      </c>
      <c r="D21" s="38"/>
      <c r="E21" s="3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"/>
      <c r="Q21" s="1"/>
      <c r="R21" s="22"/>
    </row>
    <row r="22" spans="1:18" ht="30" customHeight="1">
      <c r="A22" s="33" t="s">
        <v>32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</row>
    <row r="23" spans="1:18" ht="19.8">
      <c r="A23" s="15"/>
      <c r="B23" s="23"/>
      <c r="C23" s="23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"/>
      <c r="Q23" s="1"/>
      <c r="R23" s="21"/>
    </row>
    <row r="24" spans="1:18" ht="19.8">
      <c r="A24" s="15"/>
      <c r="B24" s="23"/>
      <c r="C24" s="23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"/>
      <c r="Q24" s="1"/>
      <c r="R24" s="21"/>
    </row>
    <row r="25" spans="1:18" ht="19.8">
      <c r="A25" s="15"/>
      <c r="B25" s="23"/>
      <c r="C25" s="23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"/>
      <c r="Q25" s="1"/>
      <c r="R25" s="21"/>
    </row>
    <row r="26" spans="1:18" ht="19.8">
      <c r="A26" s="15"/>
      <c r="B26" s="23"/>
      <c r="C26" s="23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"/>
      <c r="Q26" s="1"/>
      <c r="R26" s="21"/>
    </row>
    <row r="27" spans="1:18" ht="19.8">
      <c r="A27" s="15"/>
      <c r="B27" s="24"/>
      <c r="C27" s="23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"/>
      <c r="Q27" s="1"/>
      <c r="R27" s="21"/>
    </row>
    <row r="28" spans="1:18" ht="19.8">
      <c r="A28" s="15"/>
      <c r="B28" s="23"/>
      <c r="C28" s="23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"/>
      <c r="Q28" s="1"/>
      <c r="R28" s="21"/>
    </row>
  </sheetData>
  <sortState ref="B4:D19">
    <sortCondition ref="D4:D19"/>
  </sortState>
  <mergeCells count="6">
    <mergeCell ref="A22:R22"/>
    <mergeCell ref="A1:M2"/>
    <mergeCell ref="N2:P2"/>
    <mergeCell ref="Q2:R2"/>
    <mergeCell ref="A20:O20"/>
    <mergeCell ref="C21:E2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10" workbookViewId="0">
      <selection activeCell="A20" sqref="A20:M20"/>
    </sheetView>
  </sheetViews>
  <sheetFormatPr defaultColWidth="8.77734375" defaultRowHeight="16.2"/>
  <cols>
    <col min="3" max="3" width="10.77734375" customWidth="1"/>
  </cols>
  <sheetData>
    <row r="1" spans="1:18">
      <c r="A1" s="39" t="s">
        <v>146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98</v>
      </c>
      <c r="C4" s="29" t="s">
        <v>195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96</v>
      </c>
      <c r="C5" s="29" t="s">
        <v>95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RANK(L5,$L$4:$L$19)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30" customHeight="1">
      <c r="A6" s="13">
        <v>3</v>
      </c>
      <c r="B6" s="29" t="s">
        <v>126</v>
      </c>
      <c r="C6" s="29" t="s">
        <v>41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RANK(L6,$L$4:$L$19)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9" t="s">
        <v>196</v>
      </c>
      <c r="C7" s="29" t="s">
        <v>105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RANK(L7,$L$4:$L$19)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9" t="s">
        <v>94</v>
      </c>
      <c r="C8" s="29" t="s">
        <v>95</v>
      </c>
      <c r="D8" s="14"/>
      <c r="E8" s="4"/>
      <c r="F8" s="4"/>
      <c r="G8" s="16"/>
      <c r="H8" s="4"/>
      <c r="I8" s="4"/>
      <c r="J8" s="4"/>
      <c r="K8" s="4"/>
      <c r="L8" s="4">
        <f t="shared" si="0"/>
        <v>0</v>
      </c>
      <c r="M8" s="4">
        <f>RANK(L8,$L$4:$L$19)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0">
        <f t="shared" si="2"/>
        <v>0</v>
      </c>
    </row>
    <row r="9" spans="1:18" ht="30" customHeight="1">
      <c r="A9" s="13">
        <v>6</v>
      </c>
      <c r="B9" s="29" t="s">
        <v>191</v>
      </c>
      <c r="C9" s="29" t="s">
        <v>40</v>
      </c>
      <c r="D9" s="14"/>
      <c r="E9" s="4"/>
      <c r="F9" s="4"/>
      <c r="G9" s="16"/>
      <c r="H9" s="4"/>
      <c r="I9" s="4"/>
      <c r="J9" s="4"/>
      <c r="K9" s="4"/>
      <c r="L9" s="4">
        <f t="shared" ref="L9:L19" si="6">SUM(J9:K9)</f>
        <v>0</v>
      </c>
      <c r="M9" s="4">
        <f t="shared" ref="M9:M19" si="7">RANK(L9,$L$4:$L$19)</f>
        <v>1</v>
      </c>
      <c r="N9" s="15">
        <f t="shared" ref="N9:N19" si="8">MAX(D9:H9)</f>
        <v>0</v>
      </c>
      <c r="O9" s="15">
        <f t="shared" ref="O9:O19" si="9">MIN(D9:H9)</f>
        <v>0</v>
      </c>
      <c r="P9" s="1">
        <f t="shared" ref="P9:P19" si="10">SUM(I9-N9-O9)</f>
        <v>0</v>
      </c>
      <c r="Q9" s="1">
        <f t="shared" ref="Q9:Q19" si="11">AVERAGE(N9:O9)</f>
        <v>0</v>
      </c>
      <c r="R9" s="21">
        <f t="shared" ref="R9:R19" si="12">L9-Q9</f>
        <v>0</v>
      </c>
    </row>
    <row r="10" spans="1:18" ht="30" customHeight="1">
      <c r="A10" s="13">
        <v>7</v>
      </c>
      <c r="B10" s="29" t="s">
        <v>194</v>
      </c>
      <c r="C10" s="29" t="s">
        <v>41</v>
      </c>
      <c r="D10" s="14"/>
      <c r="E10" s="4"/>
      <c r="F10" s="4"/>
      <c r="G10" s="16"/>
      <c r="H10" s="4"/>
      <c r="I10" s="4"/>
      <c r="J10" s="4"/>
      <c r="K10" s="4"/>
      <c r="L10" s="4">
        <f t="shared" si="6"/>
        <v>0</v>
      </c>
      <c r="M10" s="4">
        <f t="shared" si="7"/>
        <v>1</v>
      </c>
      <c r="N10" s="15">
        <f t="shared" si="8"/>
        <v>0</v>
      </c>
      <c r="O10" s="15">
        <f t="shared" si="9"/>
        <v>0</v>
      </c>
      <c r="P10" s="1">
        <f t="shared" si="10"/>
        <v>0</v>
      </c>
      <c r="Q10" s="1">
        <f t="shared" si="11"/>
        <v>0</v>
      </c>
      <c r="R10" s="20">
        <f t="shared" si="12"/>
        <v>0</v>
      </c>
    </row>
    <row r="11" spans="1:18" ht="30" customHeight="1">
      <c r="A11" s="13">
        <v>8</v>
      </c>
      <c r="B11" s="29" t="s">
        <v>192</v>
      </c>
      <c r="C11" s="29" t="s">
        <v>85</v>
      </c>
      <c r="D11" s="14"/>
      <c r="E11" s="4"/>
      <c r="F11" s="4"/>
      <c r="G11" s="16"/>
      <c r="H11" s="4"/>
      <c r="I11" s="4"/>
      <c r="J11" s="4"/>
      <c r="K11" s="4"/>
      <c r="L11" s="4">
        <f t="shared" si="6"/>
        <v>0</v>
      </c>
      <c r="M11" s="4">
        <f t="shared" si="7"/>
        <v>1</v>
      </c>
      <c r="N11" s="15">
        <f t="shared" si="8"/>
        <v>0</v>
      </c>
      <c r="O11" s="15">
        <f t="shared" si="9"/>
        <v>0</v>
      </c>
      <c r="P11" s="1">
        <f t="shared" si="10"/>
        <v>0</v>
      </c>
      <c r="Q11" s="1">
        <f t="shared" si="11"/>
        <v>0</v>
      </c>
      <c r="R11" s="21">
        <f t="shared" si="12"/>
        <v>0</v>
      </c>
    </row>
    <row r="12" spans="1:18" ht="30" customHeight="1">
      <c r="A12" s="13">
        <v>9</v>
      </c>
      <c r="B12" s="29" t="s">
        <v>127</v>
      </c>
      <c r="C12" s="29" t="s">
        <v>40</v>
      </c>
      <c r="D12" s="14"/>
      <c r="E12" s="4"/>
      <c r="F12" s="4"/>
      <c r="G12" s="16"/>
      <c r="H12" s="4"/>
      <c r="I12" s="4"/>
      <c r="J12" s="4"/>
      <c r="K12" s="4"/>
      <c r="L12" s="4">
        <f t="shared" si="6"/>
        <v>0</v>
      </c>
      <c r="M12" s="4">
        <f t="shared" si="7"/>
        <v>1</v>
      </c>
      <c r="N12" s="15">
        <f t="shared" si="8"/>
        <v>0</v>
      </c>
      <c r="O12" s="15">
        <f t="shared" si="9"/>
        <v>0</v>
      </c>
      <c r="P12" s="1">
        <f t="shared" si="10"/>
        <v>0</v>
      </c>
      <c r="Q12" s="1">
        <f t="shared" si="11"/>
        <v>0</v>
      </c>
      <c r="R12" s="20">
        <f t="shared" si="12"/>
        <v>0</v>
      </c>
    </row>
    <row r="13" spans="1:18" ht="30" customHeight="1">
      <c r="A13" s="13">
        <v>10</v>
      </c>
      <c r="B13" s="29" t="s">
        <v>92</v>
      </c>
      <c r="C13" s="29" t="s">
        <v>93</v>
      </c>
      <c r="D13" s="14"/>
      <c r="E13" s="4"/>
      <c r="F13" s="4"/>
      <c r="G13" s="16"/>
      <c r="H13" s="4"/>
      <c r="I13" s="4"/>
      <c r="J13" s="4"/>
      <c r="K13" s="4"/>
      <c r="L13" s="4">
        <f t="shared" si="6"/>
        <v>0</v>
      </c>
      <c r="M13" s="4">
        <f t="shared" si="7"/>
        <v>1</v>
      </c>
      <c r="N13" s="15">
        <f t="shared" si="8"/>
        <v>0</v>
      </c>
      <c r="O13" s="15">
        <f t="shared" si="9"/>
        <v>0</v>
      </c>
      <c r="P13" s="1">
        <f t="shared" si="10"/>
        <v>0</v>
      </c>
      <c r="Q13" s="1">
        <f t="shared" si="11"/>
        <v>0</v>
      </c>
      <c r="R13" s="21">
        <f t="shared" si="12"/>
        <v>0</v>
      </c>
    </row>
    <row r="14" spans="1:18" ht="30" customHeight="1">
      <c r="A14" s="13">
        <v>11</v>
      </c>
      <c r="B14" s="29" t="s">
        <v>101</v>
      </c>
      <c r="C14" s="29" t="s">
        <v>99</v>
      </c>
      <c r="D14" s="14"/>
      <c r="E14" s="4"/>
      <c r="F14" s="4"/>
      <c r="G14" s="16"/>
      <c r="H14" s="4"/>
      <c r="I14" s="4"/>
      <c r="J14" s="4"/>
      <c r="K14" s="4"/>
      <c r="L14" s="4">
        <f t="shared" si="6"/>
        <v>0</v>
      </c>
      <c r="M14" s="4">
        <f t="shared" si="7"/>
        <v>1</v>
      </c>
      <c r="N14" s="15">
        <f t="shared" si="8"/>
        <v>0</v>
      </c>
      <c r="O14" s="15">
        <f t="shared" si="9"/>
        <v>0</v>
      </c>
      <c r="P14" s="1">
        <f t="shared" si="10"/>
        <v>0</v>
      </c>
      <c r="Q14" s="1">
        <f t="shared" si="11"/>
        <v>0</v>
      </c>
      <c r="R14" s="20">
        <f t="shared" si="12"/>
        <v>0</v>
      </c>
    </row>
    <row r="15" spans="1:18" ht="30" customHeight="1">
      <c r="A15" s="13">
        <v>12</v>
      </c>
      <c r="B15" s="29" t="s">
        <v>193</v>
      </c>
      <c r="C15" s="29" t="s">
        <v>85</v>
      </c>
      <c r="D15" s="14"/>
      <c r="E15" s="4"/>
      <c r="F15" s="4"/>
      <c r="G15" s="16"/>
      <c r="H15" s="4"/>
      <c r="I15" s="4"/>
      <c r="J15" s="4"/>
      <c r="K15" s="4"/>
      <c r="L15" s="4">
        <f t="shared" si="6"/>
        <v>0</v>
      </c>
      <c r="M15" s="4">
        <f t="shared" si="7"/>
        <v>1</v>
      </c>
      <c r="N15" s="15">
        <f t="shared" si="8"/>
        <v>0</v>
      </c>
      <c r="O15" s="15">
        <f t="shared" si="9"/>
        <v>0</v>
      </c>
      <c r="P15" s="1">
        <f t="shared" si="10"/>
        <v>0</v>
      </c>
      <c r="Q15" s="1">
        <f t="shared" si="11"/>
        <v>0</v>
      </c>
      <c r="R15" s="21">
        <f t="shared" si="12"/>
        <v>0</v>
      </c>
    </row>
    <row r="16" spans="1:18" ht="30" customHeight="1">
      <c r="A16" s="13">
        <v>13</v>
      </c>
      <c r="B16" s="29" t="s">
        <v>104</v>
      </c>
      <c r="C16" s="29" t="s">
        <v>105</v>
      </c>
      <c r="D16" s="14"/>
      <c r="E16" s="4"/>
      <c r="F16" s="4"/>
      <c r="G16" s="16"/>
      <c r="H16" s="4"/>
      <c r="I16" s="4"/>
      <c r="J16" s="4"/>
      <c r="K16" s="4"/>
      <c r="L16" s="4">
        <f t="shared" si="6"/>
        <v>0</v>
      </c>
      <c r="M16" s="4">
        <f t="shared" si="7"/>
        <v>1</v>
      </c>
      <c r="N16" s="15">
        <f t="shared" si="8"/>
        <v>0</v>
      </c>
      <c r="O16" s="15">
        <f t="shared" si="9"/>
        <v>0</v>
      </c>
      <c r="P16" s="1">
        <f t="shared" si="10"/>
        <v>0</v>
      </c>
      <c r="Q16" s="1">
        <f t="shared" si="11"/>
        <v>0</v>
      </c>
      <c r="R16" s="20">
        <f t="shared" si="12"/>
        <v>0</v>
      </c>
    </row>
    <row r="17" spans="1:18" ht="30" customHeight="1">
      <c r="A17" s="13">
        <v>14</v>
      </c>
      <c r="B17" s="29" t="s">
        <v>125</v>
      </c>
      <c r="C17" s="29" t="s">
        <v>41</v>
      </c>
      <c r="D17" s="14"/>
      <c r="E17" s="4"/>
      <c r="F17" s="4"/>
      <c r="G17" s="16"/>
      <c r="H17" s="4"/>
      <c r="I17" s="4"/>
      <c r="J17" s="4"/>
      <c r="K17" s="4"/>
      <c r="L17" s="4">
        <f t="shared" si="6"/>
        <v>0</v>
      </c>
      <c r="M17" s="4">
        <f t="shared" si="7"/>
        <v>1</v>
      </c>
      <c r="N17" s="15">
        <f t="shared" si="8"/>
        <v>0</v>
      </c>
      <c r="O17" s="15">
        <f t="shared" si="9"/>
        <v>0</v>
      </c>
      <c r="P17" s="1">
        <f t="shared" si="10"/>
        <v>0</v>
      </c>
      <c r="Q17" s="1">
        <f t="shared" si="11"/>
        <v>0</v>
      </c>
      <c r="R17" s="21">
        <f t="shared" si="12"/>
        <v>0</v>
      </c>
    </row>
    <row r="18" spans="1:18" ht="30" customHeight="1">
      <c r="A18" s="13">
        <v>15</v>
      </c>
      <c r="B18" s="29" t="s">
        <v>100</v>
      </c>
      <c r="C18" s="29" t="s">
        <v>99</v>
      </c>
      <c r="D18" s="14"/>
      <c r="E18" s="4"/>
      <c r="F18" s="4"/>
      <c r="G18" s="16"/>
      <c r="H18" s="4"/>
      <c r="I18" s="4"/>
      <c r="J18" s="4"/>
      <c r="K18" s="4"/>
      <c r="L18" s="4">
        <f t="shared" si="6"/>
        <v>0</v>
      </c>
      <c r="M18" s="4">
        <f t="shared" si="7"/>
        <v>1</v>
      </c>
      <c r="N18" s="15">
        <f t="shared" si="8"/>
        <v>0</v>
      </c>
      <c r="O18" s="15">
        <f t="shared" si="9"/>
        <v>0</v>
      </c>
      <c r="P18" s="1">
        <f t="shared" si="10"/>
        <v>0</v>
      </c>
      <c r="Q18" s="1">
        <f t="shared" si="11"/>
        <v>0</v>
      </c>
      <c r="R18" s="20">
        <f t="shared" si="12"/>
        <v>0</v>
      </c>
    </row>
    <row r="19" spans="1:18" ht="30" customHeight="1">
      <c r="A19" s="13">
        <v>16</v>
      </c>
      <c r="B19" s="29" t="s">
        <v>88</v>
      </c>
      <c r="C19" s="28" t="s">
        <v>85</v>
      </c>
      <c r="D19" s="14"/>
      <c r="E19" s="4"/>
      <c r="F19" s="4"/>
      <c r="G19" s="16"/>
      <c r="H19" s="4"/>
      <c r="I19" s="4"/>
      <c r="J19" s="4"/>
      <c r="K19" s="4"/>
      <c r="L19" s="4">
        <f t="shared" si="6"/>
        <v>0</v>
      </c>
      <c r="M19" s="4">
        <f t="shared" si="7"/>
        <v>1</v>
      </c>
      <c r="N19" s="15">
        <f t="shared" si="8"/>
        <v>0</v>
      </c>
      <c r="O19" s="15">
        <f t="shared" si="9"/>
        <v>0</v>
      </c>
      <c r="P19" s="1">
        <f t="shared" si="10"/>
        <v>0</v>
      </c>
      <c r="Q19" s="1">
        <f t="shared" si="11"/>
        <v>0</v>
      </c>
      <c r="R19" s="21">
        <f t="shared" si="12"/>
        <v>0</v>
      </c>
    </row>
    <row r="20" spans="1:18" ht="30" customHeight="1">
      <c r="A20" s="41" t="s">
        <v>59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22"/>
      <c r="O20" s="22"/>
      <c r="P20" s="1"/>
      <c r="Q20" s="1"/>
      <c r="R20" s="22"/>
    </row>
    <row r="21" spans="1:18" ht="30" customHeight="1">
      <c r="A21" s="18"/>
      <c r="B21" s="18"/>
      <c r="C21" s="19" t="s">
        <v>24</v>
      </c>
      <c r="D21" s="19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"/>
      <c r="Q21" s="1"/>
      <c r="R21" s="22"/>
    </row>
    <row r="22" spans="1:18" ht="30" customHeight="1">
      <c r="A22" s="33" t="s">
        <v>32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</row>
    <row r="23" spans="1:18" ht="30" customHeight="1"/>
  </sheetData>
  <sortState ref="B4:D19">
    <sortCondition ref="D4:D19"/>
  </sortState>
  <mergeCells count="5">
    <mergeCell ref="A1:M2"/>
    <mergeCell ref="N2:P2"/>
    <mergeCell ref="Q2:R2"/>
    <mergeCell ref="A22:R22"/>
    <mergeCell ref="A20:M2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39" t="s">
        <v>147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235</v>
      </c>
      <c r="C4" s="29" t="s">
        <v>20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234</v>
      </c>
      <c r="C5" s="29" t="s">
        <v>23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9" t="s">
        <v>233</v>
      </c>
      <c r="C6" s="29" t="s">
        <v>23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41" t="s">
        <v>135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22"/>
      <c r="O7" s="22"/>
      <c r="P7" s="1"/>
      <c r="Q7" s="1"/>
      <c r="R7" s="22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4:D6">
    <sortCondition ref="D4:D6"/>
  </sortState>
  <mergeCells count="5">
    <mergeCell ref="A1:M2"/>
    <mergeCell ref="N2:P2"/>
    <mergeCell ref="Q2:R2"/>
    <mergeCell ref="A9:R9"/>
    <mergeCell ref="A7:M7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1" max="1" width="9" bestFit="1" customWidth="1"/>
    <col min="3" max="3" width="10.77734375" customWidth="1"/>
    <col min="12" max="17" width="9" bestFit="1" customWidth="1"/>
    <col min="18" max="18" width="14.109375" bestFit="1" customWidth="1"/>
  </cols>
  <sheetData>
    <row r="1" spans="1:18">
      <c r="A1" s="39" t="s">
        <v>148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41.4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s="26" customFormat="1" ht="30" customHeight="1">
      <c r="A4" s="13">
        <v>1</v>
      </c>
      <c r="B4" s="29" t="s">
        <v>78</v>
      </c>
      <c r="C4" s="29" t="s">
        <v>22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9">
        <f>SUM(I4-N4-O4)</f>
        <v>0</v>
      </c>
      <c r="Q4" s="19">
        <f>AVERAGE(N4:O4)</f>
        <v>0</v>
      </c>
      <c r="R4" s="25">
        <f>L4-Q4</f>
        <v>0</v>
      </c>
    </row>
    <row r="5" spans="1:18" s="26" customFormat="1" ht="30" customHeight="1">
      <c r="A5" s="13">
        <v>2</v>
      </c>
      <c r="B5" s="29" t="s">
        <v>236</v>
      </c>
      <c r="C5" s="29" t="s">
        <v>60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9">
        <f>SUM(I5-N5-O5)</f>
        <v>0</v>
      </c>
      <c r="Q5" s="19">
        <f t="shared" ref="Q5:Q6" si="1">AVERAGE(N5:O5)</f>
        <v>0</v>
      </c>
      <c r="R5" s="27">
        <f t="shared" ref="R5:R6" si="2">L5-Q5</f>
        <v>0</v>
      </c>
    </row>
    <row r="6" spans="1:18" s="26" customFormat="1" ht="30" customHeight="1">
      <c r="A6" s="13">
        <v>3</v>
      </c>
      <c r="B6" s="29" t="s">
        <v>76</v>
      </c>
      <c r="C6" s="29" t="s">
        <v>26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9">
        <f t="shared" ref="P6" si="5">SUM(I6-N6-O6)</f>
        <v>0</v>
      </c>
      <c r="Q6" s="19">
        <f t="shared" si="1"/>
        <v>0</v>
      </c>
      <c r="R6" s="25">
        <f t="shared" si="2"/>
        <v>0</v>
      </c>
    </row>
    <row r="7" spans="1:18" ht="30" customHeight="1">
      <c r="A7" s="41" t="s">
        <v>135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22"/>
      <c r="O7" s="22"/>
      <c r="P7" s="1"/>
      <c r="Q7" s="1"/>
      <c r="R7" s="22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4:D6">
    <sortCondition ref="D4:D6"/>
  </sortState>
  <mergeCells count="5">
    <mergeCell ref="A1:M2"/>
    <mergeCell ref="N2:P2"/>
    <mergeCell ref="Q2:R2"/>
    <mergeCell ref="A7:M7"/>
    <mergeCell ref="A9:R9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7" workbookViewId="0">
      <selection activeCell="D14" sqref="D14"/>
    </sheetView>
  </sheetViews>
  <sheetFormatPr defaultColWidth="8.77734375" defaultRowHeight="16.2"/>
  <cols>
    <col min="3" max="3" width="10.77734375" customWidth="1"/>
  </cols>
  <sheetData>
    <row r="1" spans="1:18">
      <c r="A1" s="39" t="s">
        <v>149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9" t="s">
        <v>68</v>
      </c>
      <c r="C4" s="29" t="s">
        <v>69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31" t="s">
        <v>209</v>
      </c>
      <c r="C5" s="31" t="s">
        <v>22</v>
      </c>
      <c r="D5" s="14"/>
      <c r="E5" s="4"/>
      <c r="F5" s="4"/>
      <c r="G5" s="4"/>
      <c r="H5" s="4"/>
      <c r="I5" s="4"/>
      <c r="J5" s="4"/>
      <c r="K5" s="4"/>
      <c r="L5" s="4">
        <f t="shared" ref="L5:L14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4" si="1">AVERAGE(N5:O5)</f>
        <v>0</v>
      </c>
      <c r="R5" s="21">
        <f t="shared" ref="R5:R14" si="2">L5-Q5</f>
        <v>0</v>
      </c>
    </row>
    <row r="6" spans="1:18" ht="25.05" customHeight="1">
      <c r="A6" s="13">
        <v>3</v>
      </c>
      <c r="B6" s="29" t="s">
        <v>252</v>
      </c>
      <c r="C6" s="29" t="s">
        <v>65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4" si="3">MAX(D6:H6)</f>
        <v>0</v>
      </c>
      <c r="O6" s="15">
        <f t="shared" ref="O6:O14" si="4">MIN(D6:H6)</f>
        <v>0</v>
      </c>
      <c r="P6" s="1">
        <f t="shared" ref="P6:P14" si="5">SUM(I6-N6-O6)</f>
        <v>0</v>
      </c>
      <c r="Q6" s="1">
        <f t="shared" si="1"/>
        <v>0</v>
      </c>
      <c r="R6" s="20">
        <f t="shared" si="2"/>
        <v>0</v>
      </c>
    </row>
    <row r="7" spans="1:18" ht="25.05" customHeight="1">
      <c r="A7" s="13">
        <v>4</v>
      </c>
      <c r="B7" s="29" t="s">
        <v>206</v>
      </c>
      <c r="C7" s="29" t="s">
        <v>132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25.05" customHeight="1">
      <c r="A8" s="13">
        <v>5</v>
      </c>
      <c r="B8" s="29" t="s">
        <v>204</v>
      </c>
      <c r="C8" s="29" t="s">
        <v>69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4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25.05" customHeight="1">
      <c r="A9" s="13">
        <v>6</v>
      </c>
      <c r="B9" s="29" t="s">
        <v>207</v>
      </c>
      <c r="C9" s="29" t="s">
        <v>132</v>
      </c>
      <c r="D9" s="1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6"/>
        <v>1</v>
      </c>
      <c r="N9" s="15">
        <f t="shared" si="3"/>
        <v>0</v>
      </c>
      <c r="O9" s="15">
        <f t="shared" si="4"/>
        <v>0</v>
      </c>
      <c r="P9" s="1">
        <f t="shared" si="5"/>
        <v>0</v>
      </c>
      <c r="Q9" s="1">
        <f t="shared" si="1"/>
        <v>0</v>
      </c>
      <c r="R9" s="21">
        <f t="shared" si="2"/>
        <v>0</v>
      </c>
    </row>
    <row r="10" spans="1:18" ht="25.05" customHeight="1">
      <c r="A10" s="13">
        <v>7</v>
      </c>
      <c r="B10" s="31" t="s">
        <v>208</v>
      </c>
      <c r="C10" s="31" t="s">
        <v>22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6"/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25.05" customHeight="1">
      <c r="A11" s="13">
        <v>8</v>
      </c>
      <c r="B11" s="29" t="s">
        <v>205</v>
      </c>
      <c r="C11" s="29" t="s">
        <v>132</v>
      </c>
      <c r="D11" s="1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6"/>
        <v>1</v>
      </c>
      <c r="N11" s="15">
        <f t="shared" si="3"/>
        <v>0</v>
      </c>
      <c r="O11" s="15">
        <f t="shared" si="4"/>
        <v>0</v>
      </c>
      <c r="P11" s="1">
        <f t="shared" si="5"/>
        <v>0</v>
      </c>
      <c r="Q11" s="1">
        <f t="shared" si="1"/>
        <v>0</v>
      </c>
      <c r="R11" s="21">
        <f t="shared" si="2"/>
        <v>0</v>
      </c>
    </row>
    <row r="12" spans="1:18" ht="25.05" customHeight="1">
      <c r="A12" s="13">
        <v>9</v>
      </c>
      <c r="B12" s="29" t="s">
        <v>72</v>
      </c>
      <c r="C12" s="29" t="s">
        <v>22</v>
      </c>
      <c r="D12" s="1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6"/>
        <v>1</v>
      </c>
      <c r="N12" s="15">
        <f t="shared" si="3"/>
        <v>0</v>
      </c>
      <c r="O12" s="15">
        <f t="shared" si="4"/>
        <v>0</v>
      </c>
      <c r="P12" s="1">
        <f t="shared" si="5"/>
        <v>0</v>
      </c>
      <c r="Q12" s="1">
        <f t="shared" si="1"/>
        <v>0</v>
      </c>
      <c r="R12" s="21">
        <f t="shared" si="2"/>
        <v>0</v>
      </c>
    </row>
    <row r="13" spans="1:18" ht="25.05" customHeight="1">
      <c r="A13" s="13">
        <v>10</v>
      </c>
      <c r="B13" s="29" t="s">
        <v>70</v>
      </c>
      <c r="C13" s="29" t="s">
        <v>69</v>
      </c>
      <c r="D13" s="1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6"/>
        <v>1</v>
      </c>
      <c r="N13" s="15">
        <f t="shared" si="3"/>
        <v>0</v>
      </c>
      <c r="O13" s="15">
        <f t="shared" si="4"/>
        <v>0</v>
      </c>
      <c r="P13" s="1">
        <f t="shared" si="5"/>
        <v>0</v>
      </c>
      <c r="Q13" s="1">
        <f t="shared" si="1"/>
        <v>0</v>
      </c>
      <c r="R13" s="21">
        <f t="shared" si="2"/>
        <v>0</v>
      </c>
    </row>
    <row r="14" spans="1:18" ht="25.05" customHeight="1">
      <c r="A14" s="13">
        <v>11</v>
      </c>
      <c r="B14" s="29" t="s">
        <v>71</v>
      </c>
      <c r="C14" s="29" t="s">
        <v>65</v>
      </c>
      <c r="D14" s="1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6"/>
        <v>1</v>
      </c>
      <c r="N14" s="15">
        <f t="shared" si="3"/>
        <v>0</v>
      </c>
      <c r="O14" s="15">
        <f t="shared" si="4"/>
        <v>0</v>
      </c>
      <c r="P14" s="1">
        <f t="shared" si="5"/>
        <v>0</v>
      </c>
      <c r="Q14" s="1">
        <f t="shared" si="1"/>
        <v>0</v>
      </c>
      <c r="R14" s="21">
        <f t="shared" si="2"/>
        <v>0</v>
      </c>
    </row>
    <row r="15" spans="1:18" ht="30" customHeight="1">
      <c r="A15" s="41" t="s">
        <v>124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2"/>
      <c r="O15" s="22"/>
      <c r="P15" s="1"/>
      <c r="Q15" s="1"/>
      <c r="R15" s="22"/>
    </row>
    <row r="16" spans="1:18" ht="30" customHeight="1">
      <c r="A16" s="18"/>
      <c r="B16" s="18"/>
      <c r="C16" s="19" t="s">
        <v>24</v>
      </c>
      <c r="D16" s="19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"/>
      <c r="Q16" s="1"/>
      <c r="R16" s="22"/>
    </row>
    <row r="17" spans="1:18" ht="30" customHeight="1">
      <c r="A17" s="33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</row>
  </sheetData>
  <sortState ref="B4:D14">
    <sortCondition ref="D4:D14"/>
  </sortState>
  <mergeCells count="5">
    <mergeCell ref="A1:M2"/>
    <mergeCell ref="N2:P2"/>
    <mergeCell ref="Q2:R2"/>
    <mergeCell ref="A15:M15"/>
    <mergeCell ref="A17:R17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39" t="s">
        <v>150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25.05" customHeight="1">
      <c r="A4" s="13">
        <v>1</v>
      </c>
      <c r="B4" s="29" t="s">
        <v>57</v>
      </c>
      <c r="C4" s="29" t="s">
        <v>58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25.05" customHeight="1">
      <c r="A5" s="13">
        <v>2</v>
      </c>
      <c r="B5" s="29" t="s">
        <v>225</v>
      </c>
      <c r="C5" s="29" t="s">
        <v>226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25.05" customHeight="1">
      <c r="A6" s="13">
        <v>3</v>
      </c>
      <c r="B6" s="29" t="s">
        <v>55</v>
      </c>
      <c r="C6" s="29" t="s">
        <v>56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36" t="s">
        <v>135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4:D6">
    <sortCondition ref="D4:D6"/>
  </sortState>
  <mergeCells count="5">
    <mergeCell ref="A1:M2"/>
    <mergeCell ref="N2:P2"/>
    <mergeCell ref="Q2:R2"/>
    <mergeCell ref="A9:R9"/>
    <mergeCell ref="A7:R7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D7" sqref="D7"/>
    </sheetView>
  </sheetViews>
  <sheetFormatPr defaultColWidth="8.77734375" defaultRowHeight="16.2"/>
  <cols>
    <col min="3" max="3" width="10.77734375" customWidth="1"/>
    <col min="18" max="18" width="10.33203125" customWidth="1"/>
  </cols>
  <sheetData>
    <row r="1" spans="1:18">
      <c r="A1" s="39" t="s">
        <v>151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48</v>
      </c>
      <c r="C4" s="29" t="s">
        <v>40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177</v>
      </c>
      <c r="C5" s="29" t="s">
        <v>39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13">
        <v>3</v>
      </c>
      <c r="B6" s="29" t="s">
        <v>176</v>
      </c>
      <c r="C6" s="29" t="s">
        <v>40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9" t="s">
        <v>47</v>
      </c>
      <c r="C7" s="29" t="s">
        <v>40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36" t="s">
        <v>117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18" ht="30" customHeight="1">
      <c r="A9" s="18"/>
      <c r="B9" s="18"/>
      <c r="C9" s="19" t="s">
        <v>24</v>
      </c>
      <c r="D9" s="19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30" customHeight="1">
      <c r="A10" s="33" t="s">
        <v>32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</sheetData>
  <sortState ref="B4:D7">
    <sortCondition ref="D4:D7"/>
  </sortState>
  <mergeCells count="5">
    <mergeCell ref="A1:M2"/>
    <mergeCell ref="N2:P2"/>
    <mergeCell ref="Q2:R2"/>
    <mergeCell ref="A8:R8"/>
    <mergeCell ref="A10:R10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D5" sqref="D5"/>
    </sheetView>
  </sheetViews>
  <sheetFormatPr defaultColWidth="8.77734375" defaultRowHeight="16.2"/>
  <cols>
    <col min="3" max="3" width="10.77734375" customWidth="1"/>
  </cols>
  <sheetData>
    <row r="1" spans="1:18">
      <c r="A1" s="39" t="s">
        <v>152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80</v>
      </c>
      <c r="C4" s="29" t="s">
        <v>40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181</v>
      </c>
      <c r="C5" s="29" t="s">
        <v>182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36" t="s">
        <v>118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</row>
    <row r="7" spans="1:18" ht="30" customHeight="1">
      <c r="A7" s="18"/>
      <c r="B7" s="18"/>
      <c r="C7" s="19" t="s">
        <v>24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sortState ref="B4:D5">
    <sortCondition ref="D4:D5"/>
  </sortState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A4" workbookViewId="0">
      <selection activeCell="E3" sqref="E3"/>
    </sheetView>
  </sheetViews>
  <sheetFormatPr defaultColWidth="8.77734375" defaultRowHeight="16.2"/>
  <cols>
    <col min="3" max="3" width="15.33203125" customWidth="1"/>
    <col min="4" max="4" width="8.88671875" customWidth="1"/>
  </cols>
  <sheetData>
    <row r="1" spans="1:18">
      <c r="A1" s="39" t="s">
        <v>153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4">
        <v>1</v>
      </c>
      <c r="B4" s="29" t="s">
        <v>77</v>
      </c>
      <c r="C4" s="29" t="s">
        <v>67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4">
        <v>2</v>
      </c>
      <c r="B5" s="28" t="s">
        <v>30</v>
      </c>
      <c r="C5" s="32" t="s">
        <v>237</v>
      </c>
      <c r="D5" s="14"/>
      <c r="E5" s="4"/>
      <c r="F5" s="4"/>
      <c r="G5" s="4"/>
      <c r="H5" s="4"/>
      <c r="I5" s="4"/>
      <c r="J5" s="4"/>
      <c r="K5" s="4"/>
      <c r="L5" s="4">
        <f t="shared" ref="L5:L7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7" si="1">AVERAGE(N5:O5)</f>
        <v>0</v>
      </c>
      <c r="R5" s="21">
        <f t="shared" ref="R5:R7" si="2">L5-Q5</f>
        <v>0</v>
      </c>
    </row>
    <row r="6" spans="1:18" ht="30" customHeight="1">
      <c r="A6" s="4">
        <v>3</v>
      </c>
      <c r="B6" s="29" t="s">
        <v>238</v>
      </c>
      <c r="C6" s="29" t="s">
        <v>239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7" si="3">MAX(D6:H6)</f>
        <v>0</v>
      </c>
      <c r="O6" s="15">
        <f t="shared" ref="O6:O7" si="4">MIN(D6:H6)</f>
        <v>0</v>
      </c>
      <c r="P6" s="1">
        <f t="shared" ref="P6:P7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4">
        <v>4</v>
      </c>
      <c r="B7" s="29" t="s">
        <v>253</v>
      </c>
      <c r="C7" s="29" t="s">
        <v>23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36" t="s">
        <v>117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18" ht="30" customHeight="1">
      <c r="A9" s="18"/>
      <c r="B9" s="18"/>
      <c r="C9" s="19" t="s">
        <v>24</v>
      </c>
      <c r="D9" s="19"/>
      <c r="E9" s="19"/>
      <c r="F9" s="18"/>
      <c r="G9" s="18"/>
      <c r="H9" s="18"/>
      <c r="I9" s="18"/>
      <c r="J9" s="18"/>
      <c r="K9" s="18"/>
      <c r="L9" s="18"/>
      <c r="M9" s="18"/>
      <c r="N9" s="18"/>
      <c r="O9" s="18"/>
      <c r="P9" s="1"/>
      <c r="Q9" s="1"/>
      <c r="R9" s="22"/>
    </row>
    <row r="10" spans="1:18" ht="30" customHeight="1">
      <c r="A10" s="33" t="s">
        <v>32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</sheetData>
  <sortState ref="B4:D7">
    <sortCondition ref="D4:D7"/>
  </sortState>
  <mergeCells count="5">
    <mergeCell ref="A1:M2"/>
    <mergeCell ref="N2:P2"/>
    <mergeCell ref="Q2:R2"/>
    <mergeCell ref="A8:R8"/>
    <mergeCell ref="A10:R1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F7" sqref="F7"/>
    </sheetView>
  </sheetViews>
  <sheetFormatPr defaultColWidth="8.77734375" defaultRowHeight="16.2"/>
  <cols>
    <col min="3" max="3" width="10.77734375" customWidth="1"/>
    <col min="4" max="4" width="8.6640625" customWidth="1"/>
  </cols>
  <sheetData>
    <row r="1" spans="1:18">
      <c r="A1" s="39" t="s">
        <v>154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214</v>
      </c>
      <c r="C4" s="29" t="s">
        <v>26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215</v>
      </c>
      <c r="C5" s="29" t="s">
        <v>21</v>
      </c>
      <c r="D5" s="14"/>
      <c r="E5" s="4"/>
      <c r="F5" s="4"/>
      <c r="G5" s="4"/>
      <c r="H5" s="4"/>
      <c r="I5" s="4"/>
      <c r="J5" s="4"/>
      <c r="K5" s="4"/>
      <c r="L5" s="4">
        <f t="shared" ref="L5:L10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10" si="1">AVERAGE(N5:O5)</f>
        <v>0</v>
      </c>
      <c r="R5" s="21">
        <f t="shared" ref="R5:R10" si="2">L5-Q5</f>
        <v>0</v>
      </c>
    </row>
    <row r="6" spans="1:18" ht="30" customHeight="1">
      <c r="A6" s="13">
        <v>3</v>
      </c>
      <c r="B6" s="29" t="s">
        <v>66</v>
      </c>
      <c r="C6" s="29" t="s">
        <v>67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10" si="3">MAX(D6:H6)</f>
        <v>0</v>
      </c>
      <c r="O6" s="15">
        <f t="shared" ref="O6:O10" si="4">MIN(D6:H6)</f>
        <v>0</v>
      </c>
      <c r="P6" s="1">
        <f t="shared" ref="P6:P10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9" t="s">
        <v>134</v>
      </c>
      <c r="C7" s="29" t="s">
        <v>23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9" t="s">
        <v>213</v>
      </c>
      <c r="C8" s="29" t="s">
        <v>23</v>
      </c>
      <c r="D8" s="14"/>
      <c r="E8" s="4"/>
      <c r="F8" s="4"/>
      <c r="G8" s="4"/>
      <c r="H8" s="4"/>
      <c r="I8" s="4"/>
      <c r="J8" s="4"/>
      <c r="K8" s="4"/>
      <c r="L8" s="4">
        <f t="shared" ref="L8:L9" si="6">SUM(J8:K8)</f>
        <v>0</v>
      </c>
      <c r="M8" s="4">
        <f t="shared" ref="M8:M9" si="7">RANK(L8,$L$4:$L$7)</f>
        <v>1</v>
      </c>
      <c r="N8" s="15">
        <f t="shared" ref="N8:N9" si="8">MAX(D8:H8)</f>
        <v>0</v>
      </c>
      <c r="O8" s="15">
        <f t="shared" ref="O8:O9" si="9">MIN(D8:H8)</f>
        <v>0</v>
      </c>
      <c r="P8" s="1">
        <f t="shared" ref="P8:P9" si="10">SUM(I8-N8-O8)</f>
        <v>0</v>
      </c>
      <c r="Q8" s="1">
        <f t="shared" ref="Q8:Q9" si="11">AVERAGE(N8:O8)</f>
        <v>0</v>
      </c>
      <c r="R8" s="21">
        <f t="shared" ref="R8:R9" si="12">L8-Q8</f>
        <v>0</v>
      </c>
    </row>
    <row r="9" spans="1:18" ht="30" customHeight="1">
      <c r="A9" s="13">
        <v>6</v>
      </c>
      <c r="B9" s="29" t="s">
        <v>212</v>
      </c>
      <c r="C9" s="29" t="s">
        <v>23</v>
      </c>
      <c r="D9" s="14"/>
      <c r="E9" s="4"/>
      <c r="F9" s="4"/>
      <c r="G9" s="4"/>
      <c r="H9" s="4"/>
      <c r="I9" s="4"/>
      <c r="J9" s="4"/>
      <c r="K9" s="4"/>
      <c r="L9" s="4">
        <f t="shared" si="6"/>
        <v>0</v>
      </c>
      <c r="M9" s="4">
        <f t="shared" si="7"/>
        <v>1</v>
      </c>
      <c r="N9" s="15">
        <f t="shared" si="8"/>
        <v>0</v>
      </c>
      <c r="O9" s="15">
        <f t="shared" si="9"/>
        <v>0</v>
      </c>
      <c r="P9" s="1">
        <f t="shared" si="10"/>
        <v>0</v>
      </c>
      <c r="Q9" s="1">
        <f t="shared" si="11"/>
        <v>0</v>
      </c>
      <c r="R9" s="21">
        <f t="shared" si="12"/>
        <v>0</v>
      </c>
    </row>
    <row r="10" spans="1:18" ht="30" customHeight="1">
      <c r="A10" s="13">
        <v>7</v>
      </c>
      <c r="B10" s="29" t="s">
        <v>211</v>
      </c>
      <c r="C10" s="29" t="s">
        <v>21</v>
      </c>
      <c r="D10" s="1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ref="M10" si="13">RANK(L10,$L$4:$L$7)</f>
        <v>1</v>
      </c>
      <c r="N10" s="15">
        <f t="shared" si="3"/>
        <v>0</v>
      </c>
      <c r="O10" s="15">
        <f t="shared" si="4"/>
        <v>0</v>
      </c>
      <c r="P10" s="1">
        <f t="shared" si="5"/>
        <v>0</v>
      </c>
      <c r="Q10" s="1">
        <f t="shared" si="1"/>
        <v>0</v>
      </c>
      <c r="R10" s="21">
        <f t="shared" si="2"/>
        <v>0</v>
      </c>
    </row>
    <row r="11" spans="1:18" ht="30" customHeight="1">
      <c r="A11" s="36" t="s">
        <v>210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ht="30" customHeight="1">
      <c r="A12" s="18"/>
      <c r="B12" s="18"/>
      <c r="C12" s="19" t="s">
        <v>24</v>
      </c>
      <c r="D12" s="19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"/>
      <c r="Q12" s="1"/>
      <c r="R12" s="22"/>
    </row>
    <row r="13" spans="1:18" ht="30" customHeight="1">
      <c r="A13" s="33" t="s">
        <v>32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</sheetData>
  <sortState ref="B4:D10">
    <sortCondition ref="D4:D10"/>
  </sortState>
  <mergeCells count="5">
    <mergeCell ref="A1:M2"/>
    <mergeCell ref="N2:P2"/>
    <mergeCell ref="Q2:R2"/>
    <mergeCell ref="A11:R11"/>
    <mergeCell ref="A13:R13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39" t="s">
        <v>155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34</v>
      </c>
      <c r="C4" s="29" t="s">
        <v>21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243</v>
      </c>
      <c r="C5" s="29" t="s">
        <v>224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9" t="s">
        <v>35</v>
      </c>
      <c r="C6" s="29" t="s">
        <v>36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36" t="s">
        <v>135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4:D6">
    <sortCondition ref="D4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B4" sqref="B4:C5"/>
    </sheetView>
  </sheetViews>
  <sheetFormatPr defaultColWidth="8.77734375" defaultRowHeight="16.2"/>
  <cols>
    <col min="3" max="3" width="10.77734375" customWidth="1"/>
  </cols>
  <sheetData>
    <row r="1" spans="1:18">
      <c r="A1" s="39" t="s">
        <v>156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222</v>
      </c>
      <c r="C4" s="29" t="s">
        <v>21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RANK(L4,$L$4:$L$5)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223</v>
      </c>
      <c r="C5" s="29" t="s">
        <v>224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RANK(L5,$L$4:$L$5)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36" t="s">
        <v>118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</row>
    <row r="7" spans="1:18" ht="30" customHeight="1">
      <c r="A7" s="18"/>
      <c r="B7" s="18"/>
      <c r="C7" s="19" t="s">
        <v>24</v>
      </c>
      <c r="D7" s="19"/>
      <c r="E7" s="19"/>
      <c r="F7" s="18"/>
      <c r="G7" s="18"/>
      <c r="H7" s="18"/>
      <c r="I7" s="18"/>
      <c r="J7" s="18"/>
      <c r="K7" s="18"/>
      <c r="L7" s="18"/>
      <c r="M7" s="18"/>
      <c r="N7" s="18"/>
      <c r="O7" s="18"/>
      <c r="P7" s="1"/>
      <c r="Q7" s="1"/>
      <c r="R7" s="22"/>
    </row>
    <row r="8" spans="1:18" ht="30" customHeight="1">
      <c r="A8" s="33" t="s">
        <v>32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</sheetData>
  <mergeCells count="5">
    <mergeCell ref="A1:M2"/>
    <mergeCell ref="N2:P2"/>
    <mergeCell ref="Q2:R2"/>
    <mergeCell ref="A6:R6"/>
    <mergeCell ref="A8:R8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39" t="s">
        <v>157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198</v>
      </c>
      <c r="C4" s="29" t="s">
        <v>42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187</v>
      </c>
      <c r="C5" s="29" t="s">
        <v>42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9" t="s">
        <v>197</v>
      </c>
      <c r="C6" s="29" t="s">
        <v>185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36" t="s">
        <v>135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4:D6">
    <sortCondition ref="D4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9" workbookViewId="0">
      <selection activeCell="A19" sqref="A19:R19"/>
    </sheetView>
  </sheetViews>
  <sheetFormatPr defaultColWidth="8.77734375" defaultRowHeight="16.2"/>
  <cols>
    <col min="3" max="3" width="10.77734375" customWidth="1"/>
  </cols>
  <sheetData>
    <row r="1" spans="1:18">
      <c r="A1" s="39" t="s">
        <v>158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120</v>
      </c>
      <c r="C4" s="29" t="s">
        <v>23</v>
      </c>
      <c r="D4" s="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119</v>
      </c>
      <c r="C5" s="29" t="s">
        <v>21</v>
      </c>
      <c r="D5" s="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>RANK(L5,$L$4:$L$7)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8" si="1">AVERAGE(N5:O5)</f>
        <v>0</v>
      </c>
      <c r="R5" s="21">
        <f t="shared" ref="R5:R8" si="2">L5-Q5</f>
        <v>0</v>
      </c>
    </row>
    <row r="6" spans="1:18" ht="30" customHeight="1">
      <c r="A6" s="13">
        <v>3</v>
      </c>
      <c r="B6" s="29" t="s">
        <v>219</v>
      </c>
      <c r="C6" s="29" t="s">
        <v>69</v>
      </c>
      <c r="D6" s="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RANK(L6,$L$4:$L$7)</f>
        <v>1</v>
      </c>
      <c r="N6" s="15">
        <f t="shared" ref="N6:N8" si="3">MAX(D6:H6)</f>
        <v>0</v>
      </c>
      <c r="O6" s="15">
        <f t="shared" ref="O6:O8" si="4">MIN(D6:H6)</f>
        <v>0</v>
      </c>
      <c r="P6" s="1">
        <f t="shared" ref="P6:P8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13">
        <v>4</v>
      </c>
      <c r="B7" s="29" t="s">
        <v>207</v>
      </c>
      <c r="C7" s="29" t="s">
        <v>132</v>
      </c>
      <c r="D7" s="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>RANK(L7,$L$4:$L$7)</f>
        <v>1</v>
      </c>
      <c r="N7" s="15">
        <f t="shared" si="3"/>
        <v>0</v>
      </c>
      <c r="O7" s="15">
        <f t="shared" si="4"/>
        <v>0</v>
      </c>
      <c r="P7" s="1">
        <f t="shared" si="5"/>
        <v>0</v>
      </c>
      <c r="Q7" s="1">
        <f t="shared" si="1"/>
        <v>0</v>
      </c>
      <c r="R7" s="21">
        <f t="shared" si="2"/>
        <v>0</v>
      </c>
    </row>
    <row r="8" spans="1:18" ht="30" customHeight="1">
      <c r="A8" s="13">
        <v>5</v>
      </c>
      <c r="B8" s="29" t="s">
        <v>217</v>
      </c>
      <c r="C8" s="29" t="s">
        <v>60</v>
      </c>
      <c r="D8" s="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ref="M8:M18" si="6">RANK(L8,$L$4:$L$7)</f>
        <v>1</v>
      </c>
      <c r="N8" s="15">
        <f t="shared" si="3"/>
        <v>0</v>
      </c>
      <c r="O8" s="15">
        <f t="shared" si="4"/>
        <v>0</v>
      </c>
      <c r="P8" s="1">
        <f t="shared" si="5"/>
        <v>0</v>
      </c>
      <c r="Q8" s="1">
        <f t="shared" si="1"/>
        <v>0</v>
      </c>
      <c r="R8" s="21">
        <f t="shared" si="2"/>
        <v>0</v>
      </c>
    </row>
    <row r="9" spans="1:18" ht="30" customHeight="1">
      <c r="A9" s="13">
        <v>6</v>
      </c>
      <c r="B9" s="29" t="s">
        <v>61</v>
      </c>
      <c r="C9" s="29" t="s">
        <v>60</v>
      </c>
      <c r="D9" s="4"/>
      <c r="E9" s="4"/>
      <c r="F9" s="4"/>
      <c r="G9" s="4"/>
      <c r="H9" s="4"/>
      <c r="I9" s="4"/>
      <c r="J9" s="4"/>
      <c r="K9" s="4"/>
      <c r="L9" s="4">
        <f t="shared" ref="L9:L18" si="7">SUM(J9:K9)</f>
        <v>0</v>
      </c>
      <c r="M9" s="4">
        <f t="shared" si="6"/>
        <v>1</v>
      </c>
      <c r="N9" s="15">
        <f t="shared" ref="N9:N18" si="8">MAX(D9:H9)</f>
        <v>0</v>
      </c>
      <c r="O9" s="15">
        <f t="shared" ref="O9:O18" si="9">MIN(D9:H9)</f>
        <v>0</v>
      </c>
      <c r="P9" s="1">
        <f t="shared" ref="P9:P18" si="10">SUM(I9-N9-O9)</f>
        <v>0</v>
      </c>
      <c r="Q9" s="1">
        <f t="shared" ref="Q9:Q18" si="11">AVERAGE(N9:O9)</f>
        <v>0</v>
      </c>
      <c r="R9" s="21">
        <f t="shared" ref="R9:R18" si="12">L9-Q9</f>
        <v>0</v>
      </c>
    </row>
    <row r="10" spans="1:18" ht="30" customHeight="1">
      <c r="A10" s="13">
        <v>7</v>
      </c>
      <c r="B10" s="29" t="s">
        <v>72</v>
      </c>
      <c r="C10" s="29" t="s">
        <v>22</v>
      </c>
      <c r="D10" s="4"/>
      <c r="E10" s="4"/>
      <c r="F10" s="4"/>
      <c r="G10" s="4"/>
      <c r="H10" s="4"/>
      <c r="I10" s="4"/>
      <c r="J10" s="4"/>
      <c r="K10" s="4"/>
      <c r="L10" s="4">
        <f t="shared" ref="L10:L17" si="13">SUM(J10:K10)</f>
        <v>0</v>
      </c>
      <c r="M10" s="4">
        <f t="shared" ref="M10:M17" si="14">RANK(L10,$L$4:$L$7)</f>
        <v>1</v>
      </c>
      <c r="N10" s="15">
        <f t="shared" ref="N10:N17" si="15">MAX(D10:H10)</f>
        <v>0</v>
      </c>
      <c r="O10" s="15">
        <f t="shared" ref="O10:O17" si="16">MIN(D10:H10)</f>
        <v>0</v>
      </c>
      <c r="P10" s="1">
        <f t="shared" ref="P10:P17" si="17">SUM(I10-N10-O10)</f>
        <v>0</v>
      </c>
      <c r="Q10" s="1">
        <f t="shared" ref="Q10:Q17" si="18">AVERAGE(N10:O10)</f>
        <v>0</v>
      </c>
      <c r="R10" s="21">
        <f t="shared" ref="R10:R17" si="19">L10-Q10</f>
        <v>0</v>
      </c>
    </row>
    <row r="11" spans="1:18" ht="30" customHeight="1">
      <c r="A11" s="13">
        <v>8</v>
      </c>
      <c r="B11" s="29" t="s">
        <v>221</v>
      </c>
      <c r="C11" s="29" t="s">
        <v>69</v>
      </c>
      <c r="D11" s="4"/>
      <c r="E11" s="4"/>
      <c r="F11" s="4"/>
      <c r="G11" s="4"/>
      <c r="H11" s="4"/>
      <c r="I11" s="4"/>
      <c r="J11" s="4"/>
      <c r="K11" s="4"/>
      <c r="L11" s="4">
        <f t="shared" si="13"/>
        <v>0</v>
      </c>
      <c r="M11" s="4">
        <f t="shared" si="14"/>
        <v>1</v>
      </c>
      <c r="N11" s="15">
        <f t="shared" si="15"/>
        <v>0</v>
      </c>
      <c r="O11" s="15">
        <f t="shared" si="16"/>
        <v>0</v>
      </c>
      <c r="P11" s="1">
        <f t="shared" si="17"/>
        <v>0</v>
      </c>
      <c r="Q11" s="1">
        <f t="shared" si="18"/>
        <v>0</v>
      </c>
      <c r="R11" s="21">
        <f t="shared" si="19"/>
        <v>0</v>
      </c>
    </row>
    <row r="12" spans="1:18" ht="30" customHeight="1">
      <c r="A12" s="13">
        <v>9</v>
      </c>
      <c r="B12" s="29" t="s">
        <v>73</v>
      </c>
      <c r="C12" s="29" t="s">
        <v>33</v>
      </c>
      <c r="D12" s="4"/>
      <c r="E12" s="4"/>
      <c r="F12" s="4"/>
      <c r="G12" s="4"/>
      <c r="H12" s="4"/>
      <c r="I12" s="4"/>
      <c r="J12" s="4"/>
      <c r="K12" s="4"/>
      <c r="L12" s="4">
        <f t="shared" si="13"/>
        <v>0</v>
      </c>
      <c r="M12" s="4">
        <f t="shared" si="14"/>
        <v>1</v>
      </c>
      <c r="N12" s="15">
        <f t="shared" si="15"/>
        <v>0</v>
      </c>
      <c r="O12" s="15">
        <f t="shared" si="16"/>
        <v>0</v>
      </c>
      <c r="P12" s="1">
        <f t="shared" si="17"/>
        <v>0</v>
      </c>
      <c r="Q12" s="1">
        <f t="shared" si="18"/>
        <v>0</v>
      </c>
      <c r="R12" s="21">
        <f t="shared" si="19"/>
        <v>0</v>
      </c>
    </row>
    <row r="13" spans="1:18" ht="30" customHeight="1">
      <c r="A13" s="13">
        <v>10</v>
      </c>
      <c r="B13" s="29" t="s">
        <v>133</v>
      </c>
      <c r="C13" s="29" t="s">
        <v>132</v>
      </c>
      <c r="D13" s="4"/>
      <c r="E13" s="4"/>
      <c r="F13" s="4"/>
      <c r="G13" s="4"/>
      <c r="H13" s="4"/>
      <c r="I13" s="4"/>
      <c r="J13" s="4"/>
      <c r="K13" s="4"/>
      <c r="L13" s="4">
        <f t="shared" si="13"/>
        <v>0</v>
      </c>
      <c r="M13" s="4">
        <f t="shared" si="14"/>
        <v>1</v>
      </c>
      <c r="N13" s="15">
        <f t="shared" si="15"/>
        <v>0</v>
      </c>
      <c r="O13" s="15">
        <f t="shared" si="16"/>
        <v>0</v>
      </c>
      <c r="P13" s="1">
        <f t="shared" si="17"/>
        <v>0</v>
      </c>
      <c r="Q13" s="1">
        <f t="shared" si="18"/>
        <v>0</v>
      </c>
      <c r="R13" s="21">
        <f t="shared" si="19"/>
        <v>0</v>
      </c>
    </row>
    <row r="14" spans="1:18" ht="30" customHeight="1">
      <c r="A14" s="13">
        <v>11</v>
      </c>
      <c r="B14" s="29" t="s">
        <v>64</v>
      </c>
      <c r="C14" s="29" t="s">
        <v>65</v>
      </c>
      <c r="D14" s="4"/>
      <c r="E14" s="4"/>
      <c r="F14" s="4"/>
      <c r="G14" s="4"/>
      <c r="H14" s="4"/>
      <c r="I14" s="4"/>
      <c r="J14" s="4"/>
      <c r="K14" s="4"/>
      <c r="L14" s="4">
        <f t="shared" si="13"/>
        <v>0</v>
      </c>
      <c r="M14" s="4">
        <f t="shared" si="14"/>
        <v>1</v>
      </c>
      <c r="N14" s="15">
        <f t="shared" si="15"/>
        <v>0</v>
      </c>
      <c r="O14" s="15">
        <f t="shared" si="16"/>
        <v>0</v>
      </c>
      <c r="P14" s="1">
        <f t="shared" si="17"/>
        <v>0</v>
      </c>
      <c r="Q14" s="1">
        <f t="shared" si="18"/>
        <v>0</v>
      </c>
      <c r="R14" s="21">
        <f t="shared" si="19"/>
        <v>0</v>
      </c>
    </row>
    <row r="15" spans="1:18" ht="30" customHeight="1">
      <c r="A15" s="13">
        <v>12</v>
      </c>
      <c r="B15" s="29" t="s">
        <v>63</v>
      </c>
      <c r="C15" s="29" t="s">
        <v>26</v>
      </c>
      <c r="D15" s="4"/>
      <c r="E15" s="4"/>
      <c r="F15" s="4"/>
      <c r="G15" s="4"/>
      <c r="H15" s="4"/>
      <c r="I15" s="4"/>
      <c r="J15" s="4"/>
      <c r="K15" s="4"/>
      <c r="L15" s="4">
        <f t="shared" si="13"/>
        <v>0</v>
      </c>
      <c r="M15" s="4">
        <f t="shared" si="14"/>
        <v>1</v>
      </c>
      <c r="N15" s="15">
        <f t="shared" si="15"/>
        <v>0</v>
      </c>
      <c r="O15" s="15">
        <f t="shared" si="16"/>
        <v>0</v>
      </c>
      <c r="P15" s="1">
        <f t="shared" si="17"/>
        <v>0</v>
      </c>
      <c r="Q15" s="1">
        <f t="shared" si="18"/>
        <v>0</v>
      </c>
      <c r="R15" s="21">
        <f t="shared" si="19"/>
        <v>0</v>
      </c>
    </row>
    <row r="16" spans="1:18" ht="30" customHeight="1">
      <c r="A16" s="13">
        <v>13</v>
      </c>
      <c r="B16" s="29" t="s">
        <v>220</v>
      </c>
      <c r="C16" s="29" t="s">
        <v>69</v>
      </c>
      <c r="D16" s="4"/>
      <c r="E16" s="4"/>
      <c r="F16" s="4"/>
      <c r="G16" s="4"/>
      <c r="H16" s="4"/>
      <c r="I16" s="4"/>
      <c r="J16" s="4"/>
      <c r="K16" s="4"/>
      <c r="L16" s="4">
        <f t="shared" si="13"/>
        <v>0</v>
      </c>
      <c r="M16" s="4">
        <f t="shared" si="14"/>
        <v>1</v>
      </c>
      <c r="N16" s="15">
        <f t="shared" si="15"/>
        <v>0</v>
      </c>
      <c r="O16" s="15">
        <f t="shared" si="16"/>
        <v>0</v>
      </c>
      <c r="P16" s="1">
        <f t="shared" si="17"/>
        <v>0</v>
      </c>
      <c r="Q16" s="1">
        <f t="shared" si="18"/>
        <v>0</v>
      </c>
      <c r="R16" s="21">
        <f t="shared" si="19"/>
        <v>0</v>
      </c>
    </row>
    <row r="17" spans="1:18" ht="30" customHeight="1">
      <c r="A17" s="13">
        <v>14</v>
      </c>
      <c r="B17" s="29" t="s">
        <v>218</v>
      </c>
      <c r="C17" s="29" t="s">
        <v>65</v>
      </c>
      <c r="D17" s="4"/>
      <c r="E17" s="4"/>
      <c r="F17" s="4"/>
      <c r="G17" s="4"/>
      <c r="H17" s="4"/>
      <c r="I17" s="4"/>
      <c r="J17" s="4"/>
      <c r="K17" s="4"/>
      <c r="L17" s="4">
        <f t="shared" si="13"/>
        <v>0</v>
      </c>
      <c r="M17" s="4">
        <f t="shared" si="14"/>
        <v>1</v>
      </c>
      <c r="N17" s="15">
        <f t="shared" si="15"/>
        <v>0</v>
      </c>
      <c r="O17" s="15">
        <f t="shared" si="16"/>
        <v>0</v>
      </c>
      <c r="P17" s="1">
        <f t="shared" si="17"/>
        <v>0</v>
      </c>
      <c r="Q17" s="1">
        <f t="shared" si="18"/>
        <v>0</v>
      </c>
      <c r="R17" s="21">
        <f t="shared" si="19"/>
        <v>0</v>
      </c>
    </row>
    <row r="18" spans="1:18" ht="30" customHeight="1">
      <c r="A18" s="13">
        <v>15</v>
      </c>
      <c r="B18" s="29" t="s">
        <v>121</v>
      </c>
      <c r="C18" s="29" t="s">
        <v>26</v>
      </c>
      <c r="D18" s="4"/>
      <c r="E18" s="4"/>
      <c r="F18" s="4"/>
      <c r="G18" s="4"/>
      <c r="H18" s="4"/>
      <c r="I18" s="4"/>
      <c r="J18" s="4"/>
      <c r="K18" s="4"/>
      <c r="L18" s="4">
        <f t="shared" si="7"/>
        <v>0</v>
      </c>
      <c r="M18" s="4">
        <f t="shared" si="6"/>
        <v>1</v>
      </c>
      <c r="N18" s="15">
        <f t="shared" si="8"/>
        <v>0</v>
      </c>
      <c r="O18" s="15">
        <f t="shared" si="9"/>
        <v>0</v>
      </c>
      <c r="P18" s="1">
        <f t="shared" si="10"/>
        <v>0</v>
      </c>
      <c r="Q18" s="1">
        <f t="shared" si="11"/>
        <v>0</v>
      </c>
      <c r="R18" s="21">
        <f t="shared" si="12"/>
        <v>0</v>
      </c>
    </row>
    <row r="19" spans="1:18" ht="30" customHeight="1">
      <c r="A19" s="36" t="s">
        <v>216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</row>
    <row r="20" spans="1:18" ht="30" customHeight="1">
      <c r="A20" s="18"/>
      <c r="B20" s="18"/>
      <c r="C20" s="19" t="s">
        <v>24</v>
      </c>
      <c r="D20" s="19"/>
      <c r="E20" s="19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"/>
      <c r="Q20" s="1"/>
      <c r="R20" s="22"/>
    </row>
    <row r="21" spans="1:18" ht="30" customHeight="1">
      <c r="A21" s="33" t="s">
        <v>32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</row>
  </sheetData>
  <sortState ref="B4:D18">
    <sortCondition ref="D4:D18"/>
  </sortState>
  <mergeCells count="5">
    <mergeCell ref="A1:M2"/>
    <mergeCell ref="N2:P2"/>
    <mergeCell ref="Q2:R2"/>
    <mergeCell ref="A19:R19"/>
    <mergeCell ref="A21:R21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D9" sqref="D9"/>
    </sheetView>
  </sheetViews>
  <sheetFormatPr defaultColWidth="8.77734375" defaultRowHeight="16.2"/>
  <cols>
    <col min="3" max="3" width="10.77734375" customWidth="1"/>
  </cols>
  <sheetData>
    <row r="1" spans="1:18">
      <c r="A1" s="39" t="s">
        <v>159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79</v>
      </c>
      <c r="C4" s="29" t="s">
        <v>33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RANK(L4,$L$4:$L$9)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241</v>
      </c>
      <c r="C5" s="29" t="s">
        <v>23</v>
      </c>
      <c r="D5" s="14"/>
      <c r="E5" s="4"/>
      <c r="F5" s="4"/>
      <c r="G5" s="4"/>
      <c r="H5" s="4"/>
      <c r="I5" s="4"/>
      <c r="J5" s="4"/>
      <c r="K5" s="4"/>
      <c r="L5" s="4">
        <f t="shared" ref="L5:L8" si="0">SUM(J5:K5)</f>
        <v>0</v>
      </c>
      <c r="M5" s="4">
        <f t="shared" ref="M5:M8" si="1">RANK(L5,$L$4:$L$9)</f>
        <v>1</v>
      </c>
      <c r="N5" s="15">
        <f t="shared" ref="N5:N8" si="2">MAX(D5:H5)</f>
        <v>0</v>
      </c>
      <c r="O5" s="15">
        <f t="shared" ref="O5:O8" si="3">MIN(D5:H5)</f>
        <v>0</v>
      </c>
      <c r="P5" s="1">
        <f t="shared" ref="P5:P8" si="4">SUM(I5-N5-O5)</f>
        <v>0</v>
      </c>
      <c r="Q5" s="1">
        <f t="shared" ref="Q5:Q8" si="5">AVERAGE(N5:O5)</f>
        <v>0</v>
      </c>
      <c r="R5" s="20">
        <f t="shared" ref="R5:R8" si="6">L5-Q5</f>
        <v>0</v>
      </c>
    </row>
    <row r="6" spans="1:18" ht="30" customHeight="1">
      <c r="A6" s="13">
        <v>3</v>
      </c>
      <c r="B6" s="29" t="s">
        <v>75</v>
      </c>
      <c r="C6" s="29" t="s">
        <v>23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 t="shared" si="1"/>
        <v>1</v>
      </c>
      <c r="N6" s="15">
        <f t="shared" si="2"/>
        <v>0</v>
      </c>
      <c r="O6" s="15">
        <f t="shared" si="3"/>
        <v>0</v>
      </c>
      <c r="P6" s="1">
        <f t="shared" si="4"/>
        <v>0</v>
      </c>
      <c r="Q6" s="1">
        <f t="shared" si="5"/>
        <v>0</v>
      </c>
      <c r="R6" s="20">
        <f t="shared" si="6"/>
        <v>0</v>
      </c>
    </row>
    <row r="7" spans="1:18" ht="30" customHeight="1">
      <c r="A7" s="13">
        <v>4</v>
      </c>
      <c r="B7" s="29" t="s">
        <v>122</v>
      </c>
      <c r="C7" s="29" t="s">
        <v>21</v>
      </c>
      <c r="D7" s="1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 t="shared" si="1"/>
        <v>1</v>
      </c>
      <c r="N7" s="15">
        <f t="shared" si="2"/>
        <v>0</v>
      </c>
      <c r="O7" s="15">
        <f t="shared" si="3"/>
        <v>0</v>
      </c>
      <c r="P7" s="1">
        <f t="shared" si="4"/>
        <v>0</v>
      </c>
      <c r="Q7" s="1">
        <f t="shared" si="5"/>
        <v>0</v>
      </c>
      <c r="R7" s="20">
        <f t="shared" si="6"/>
        <v>0</v>
      </c>
    </row>
    <row r="8" spans="1:18" ht="30" customHeight="1">
      <c r="A8" s="13">
        <v>5</v>
      </c>
      <c r="B8" s="29" t="s">
        <v>242</v>
      </c>
      <c r="C8" s="29" t="s">
        <v>23</v>
      </c>
      <c r="D8" s="1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si="1"/>
        <v>1</v>
      </c>
      <c r="N8" s="15">
        <f t="shared" si="2"/>
        <v>0</v>
      </c>
      <c r="O8" s="15">
        <f t="shared" si="3"/>
        <v>0</v>
      </c>
      <c r="P8" s="1">
        <f t="shared" si="4"/>
        <v>0</v>
      </c>
      <c r="Q8" s="1">
        <f t="shared" si="5"/>
        <v>0</v>
      </c>
      <c r="R8" s="20">
        <f t="shared" si="6"/>
        <v>0</v>
      </c>
    </row>
    <row r="9" spans="1:18" ht="30" customHeight="1">
      <c r="A9" s="13">
        <v>6</v>
      </c>
      <c r="B9" s="29" t="s">
        <v>78</v>
      </c>
      <c r="C9" s="29" t="s">
        <v>22</v>
      </c>
      <c r="D9" s="14"/>
      <c r="E9" s="4"/>
      <c r="F9" s="4"/>
      <c r="G9" s="4"/>
      <c r="H9" s="4"/>
      <c r="I9" s="4"/>
      <c r="J9" s="4"/>
      <c r="K9" s="4"/>
      <c r="L9" s="4">
        <f t="shared" ref="L9" si="7">SUM(J9:K9)</f>
        <v>0</v>
      </c>
      <c r="M9" s="4">
        <f>RANK(L9,$L$4:$L$9)</f>
        <v>1</v>
      </c>
      <c r="N9" s="15">
        <f>MAX(D9:H9)</f>
        <v>0</v>
      </c>
      <c r="O9" s="15">
        <f>MIN(D9:H9)</f>
        <v>0</v>
      </c>
      <c r="P9" s="1">
        <f>SUM(I9-N9-O9)</f>
        <v>0</v>
      </c>
      <c r="Q9" s="1">
        <f t="shared" ref="Q9" si="8">AVERAGE(N9:O9)</f>
        <v>0</v>
      </c>
      <c r="R9" s="21">
        <f t="shared" ref="R9" si="9">L9-Q9</f>
        <v>0</v>
      </c>
    </row>
    <row r="10" spans="1:18" ht="30" customHeight="1">
      <c r="A10" s="36" t="s">
        <v>240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30" customHeight="1">
      <c r="A11" s="18"/>
      <c r="B11" s="18"/>
      <c r="C11" s="19" t="s">
        <v>24</v>
      </c>
      <c r="D11" s="19"/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"/>
      <c r="Q11" s="1"/>
      <c r="R11" s="22"/>
    </row>
    <row r="12" spans="1:18" ht="30" customHeight="1">
      <c r="A12" s="33" t="s">
        <v>32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</row>
  </sheetData>
  <sortState ref="B4:D9">
    <sortCondition ref="D4:D9"/>
  </sortState>
  <mergeCells count="5">
    <mergeCell ref="A1:M2"/>
    <mergeCell ref="N2:P2"/>
    <mergeCell ref="Q2:R2"/>
    <mergeCell ref="A10:R10"/>
    <mergeCell ref="A12:R12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14" workbookViewId="0">
      <selection activeCell="E10" sqref="E10"/>
    </sheetView>
  </sheetViews>
  <sheetFormatPr defaultColWidth="8.77734375" defaultRowHeight="16.2"/>
  <cols>
    <col min="3" max="3" width="10.77734375" customWidth="1"/>
  </cols>
  <sheetData>
    <row r="1" spans="1:18">
      <c r="A1" s="39" t="s">
        <v>160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90</v>
      </c>
      <c r="C4" s="29" t="s">
        <v>91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RANK(L4,$L$4:$L$17)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200</v>
      </c>
      <c r="C5" s="29" t="s">
        <v>130</v>
      </c>
      <c r="D5" s="14"/>
      <c r="E5" s="4"/>
      <c r="F5" s="4"/>
      <c r="G5" s="4"/>
      <c r="H5" s="4"/>
      <c r="I5" s="4"/>
      <c r="J5" s="4"/>
      <c r="K5" s="4"/>
      <c r="L5" s="4">
        <f t="shared" ref="L5" si="0">SUM(J5:K5)</f>
        <v>0</v>
      </c>
      <c r="M5" s="4">
        <f>RANK(L5,$L$4:$L$17)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" si="1">AVERAGE(N5:O5)</f>
        <v>0</v>
      </c>
      <c r="R5" s="21">
        <f t="shared" ref="R5" si="2">L5-Q5</f>
        <v>0</v>
      </c>
    </row>
    <row r="6" spans="1:18" ht="30" customHeight="1">
      <c r="A6" s="13">
        <v>3</v>
      </c>
      <c r="B6" s="29" t="s">
        <v>89</v>
      </c>
      <c r="C6" s="29" t="s">
        <v>41</v>
      </c>
      <c r="D6" s="14"/>
      <c r="E6" s="4"/>
      <c r="F6" s="4"/>
      <c r="G6" s="4"/>
      <c r="H6" s="4"/>
      <c r="I6" s="4"/>
      <c r="J6" s="4"/>
      <c r="K6" s="4"/>
      <c r="L6" s="4">
        <f t="shared" ref="L6:L17" si="3">SUM(J6:K6)</f>
        <v>0</v>
      </c>
      <c r="M6" s="4">
        <f t="shared" ref="M6:M17" si="4">RANK(L6,$L$4:$L$17)</f>
        <v>1</v>
      </c>
      <c r="N6" s="15">
        <f t="shared" ref="N6:N17" si="5">MAX(D6:H6)</f>
        <v>0</v>
      </c>
      <c r="O6" s="15">
        <f t="shared" ref="O6:O17" si="6">MIN(D6:H6)</f>
        <v>0</v>
      </c>
      <c r="P6" s="1">
        <f t="shared" ref="P6:P17" si="7">SUM(I6-N6-O6)</f>
        <v>0</v>
      </c>
      <c r="Q6" s="1">
        <f t="shared" ref="Q6:Q17" si="8">AVERAGE(N6:O6)</f>
        <v>0</v>
      </c>
      <c r="R6" s="21">
        <f t="shared" ref="R6:R17" si="9">L6-Q6</f>
        <v>0</v>
      </c>
    </row>
    <row r="7" spans="1:18" ht="30" customHeight="1">
      <c r="A7" s="13">
        <v>4</v>
      </c>
      <c r="B7" s="29" t="s">
        <v>201</v>
      </c>
      <c r="C7" s="29" t="s">
        <v>97</v>
      </c>
      <c r="D7" s="14"/>
      <c r="E7" s="4"/>
      <c r="F7" s="4"/>
      <c r="G7" s="4"/>
      <c r="H7" s="4"/>
      <c r="I7" s="4"/>
      <c r="J7" s="4"/>
      <c r="K7" s="4"/>
      <c r="L7" s="4">
        <f t="shared" si="3"/>
        <v>0</v>
      </c>
      <c r="M7" s="4">
        <f t="shared" si="4"/>
        <v>1</v>
      </c>
      <c r="N7" s="15">
        <f t="shared" si="5"/>
        <v>0</v>
      </c>
      <c r="O7" s="15">
        <f t="shared" si="6"/>
        <v>0</v>
      </c>
      <c r="P7" s="1">
        <f t="shared" si="7"/>
        <v>0</v>
      </c>
      <c r="Q7" s="1">
        <f t="shared" si="8"/>
        <v>0</v>
      </c>
      <c r="R7" s="21">
        <f t="shared" si="9"/>
        <v>0</v>
      </c>
    </row>
    <row r="8" spans="1:18" ht="30" customHeight="1">
      <c r="A8" s="13">
        <v>5</v>
      </c>
      <c r="B8" s="29" t="s">
        <v>103</v>
      </c>
      <c r="C8" s="29" t="s">
        <v>102</v>
      </c>
      <c r="D8" s="14"/>
      <c r="E8" s="4"/>
      <c r="F8" s="4"/>
      <c r="G8" s="4"/>
      <c r="H8" s="4"/>
      <c r="I8" s="4"/>
      <c r="J8" s="4"/>
      <c r="K8" s="4"/>
      <c r="L8" s="4">
        <f t="shared" si="3"/>
        <v>0</v>
      </c>
      <c r="M8" s="4">
        <f t="shared" si="4"/>
        <v>1</v>
      </c>
      <c r="N8" s="15">
        <f t="shared" si="5"/>
        <v>0</v>
      </c>
      <c r="O8" s="15">
        <f t="shared" si="6"/>
        <v>0</v>
      </c>
      <c r="P8" s="1">
        <f t="shared" si="7"/>
        <v>0</v>
      </c>
      <c r="Q8" s="1">
        <f t="shared" si="8"/>
        <v>0</v>
      </c>
      <c r="R8" s="21">
        <f t="shared" si="9"/>
        <v>0</v>
      </c>
    </row>
    <row r="9" spans="1:18" ht="30" customHeight="1">
      <c r="A9" s="13">
        <v>6</v>
      </c>
      <c r="B9" s="29" t="s">
        <v>86</v>
      </c>
      <c r="C9" s="29" t="s">
        <v>87</v>
      </c>
      <c r="D9" s="14"/>
      <c r="E9" s="4"/>
      <c r="F9" s="4"/>
      <c r="G9" s="4"/>
      <c r="H9" s="4"/>
      <c r="I9" s="4"/>
      <c r="J9" s="4"/>
      <c r="K9" s="4"/>
      <c r="L9" s="4">
        <f t="shared" si="3"/>
        <v>0</v>
      </c>
      <c r="M9" s="4">
        <f t="shared" si="4"/>
        <v>1</v>
      </c>
      <c r="N9" s="15">
        <f t="shared" si="5"/>
        <v>0</v>
      </c>
      <c r="O9" s="15">
        <f t="shared" si="6"/>
        <v>0</v>
      </c>
      <c r="P9" s="1">
        <f t="shared" si="7"/>
        <v>0</v>
      </c>
      <c r="Q9" s="1">
        <f t="shared" si="8"/>
        <v>0</v>
      </c>
      <c r="R9" s="21">
        <f t="shared" si="9"/>
        <v>0</v>
      </c>
    </row>
    <row r="10" spans="1:18" ht="30" customHeight="1">
      <c r="A10" s="13">
        <v>7</v>
      </c>
      <c r="B10" s="29" t="s">
        <v>104</v>
      </c>
      <c r="C10" s="29" t="s">
        <v>105</v>
      </c>
      <c r="D10" s="14"/>
      <c r="E10" s="4"/>
      <c r="F10" s="4"/>
      <c r="G10" s="4"/>
      <c r="H10" s="4"/>
      <c r="I10" s="4"/>
      <c r="J10" s="4"/>
      <c r="K10" s="4"/>
      <c r="L10" s="4">
        <f t="shared" si="3"/>
        <v>0</v>
      </c>
      <c r="M10" s="4">
        <f t="shared" si="4"/>
        <v>1</v>
      </c>
      <c r="N10" s="15">
        <f t="shared" si="5"/>
        <v>0</v>
      </c>
      <c r="O10" s="15">
        <f t="shared" si="6"/>
        <v>0</v>
      </c>
      <c r="P10" s="1">
        <f t="shared" si="7"/>
        <v>0</v>
      </c>
      <c r="Q10" s="1">
        <f t="shared" si="8"/>
        <v>0</v>
      </c>
      <c r="R10" s="21">
        <f t="shared" si="9"/>
        <v>0</v>
      </c>
    </row>
    <row r="11" spans="1:18" ht="30" customHeight="1">
      <c r="A11" s="13">
        <v>8</v>
      </c>
      <c r="B11" s="29" t="s">
        <v>106</v>
      </c>
      <c r="C11" s="29" t="s">
        <v>97</v>
      </c>
      <c r="D11" s="14"/>
      <c r="E11" s="4"/>
      <c r="F11" s="4"/>
      <c r="G11" s="4"/>
      <c r="H11" s="4"/>
      <c r="I11" s="4"/>
      <c r="J11" s="4"/>
      <c r="K11" s="4"/>
      <c r="L11" s="4">
        <f t="shared" si="3"/>
        <v>0</v>
      </c>
      <c r="M11" s="4">
        <f t="shared" si="4"/>
        <v>1</v>
      </c>
      <c r="N11" s="15">
        <f t="shared" si="5"/>
        <v>0</v>
      </c>
      <c r="O11" s="15">
        <f t="shared" si="6"/>
        <v>0</v>
      </c>
      <c r="P11" s="1">
        <f t="shared" si="7"/>
        <v>0</v>
      </c>
      <c r="Q11" s="1">
        <f t="shared" si="8"/>
        <v>0</v>
      </c>
      <c r="R11" s="21">
        <f t="shared" si="9"/>
        <v>0</v>
      </c>
    </row>
    <row r="12" spans="1:18" ht="30" customHeight="1">
      <c r="A12" s="13">
        <v>9</v>
      </c>
      <c r="B12" s="29" t="s">
        <v>98</v>
      </c>
      <c r="C12" s="29" t="s">
        <v>99</v>
      </c>
      <c r="D12" s="14"/>
      <c r="E12" s="4"/>
      <c r="F12" s="4"/>
      <c r="G12" s="4"/>
      <c r="H12" s="4"/>
      <c r="I12" s="4"/>
      <c r="J12" s="4"/>
      <c r="K12" s="4"/>
      <c r="L12" s="4">
        <f t="shared" si="3"/>
        <v>0</v>
      </c>
      <c r="M12" s="4">
        <f t="shared" si="4"/>
        <v>1</v>
      </c>
      <c r="N12" s="15">
        <f t="shared" si="5"/>
        <v>0</v>
      </c>
      <c r="O12" s="15">
        <f t="shared" si="6"/>
        <v>0</v>
      </c>
      <c r="P12" s="1">
        <f t="shared" si="7"/>
        <v>0</v>
      </c>
      <c r="Q12" s="1">
        <f t="shared" si="8"/>
        <v>0</v>
      </c>
      <c r="R12" s="21">
        <f t="shared" si="9"/>
        <v>0</v>
      </c>
    </row>
    <row r="13" spans="1:18" ht="30" customHeight="1">
      <c r="A13" s="13">
        <v>10</v>
      </c>
      <c r="B13" s="29" t="s">
        <v>199</v>
      </c>
      <c r="C13" s="29" t="s">
        <v>85</v>
      </c>
      <c r="D13" s="14"/>
      <c r="E13" s="4"/>
      <c r="F13" s="4"/>
      <c r="G13" s="4"/>
      <c r="H13" s="4"/>
      <c r="I13" s="4"/>
      <c r="J13" s="4"/>
      <c r="K13" s="4"/>
      <c r="L13" s="4">
        <f t="shared" si="3"/>
        <v>0</v>
      </c>
      <c r="M13" s="4">
        <f t="shared" si="4"/>
        <v>1</v>
      </c>
      <c r="N13" s="15">
        <f t="shared" si="5"/>
        <v>0</v>
      </c>
      <c r="O13" s="15">
        <f t="shared" si="6"/>
        <v>0</v>
      </c>
      <c r="P13" s="1">
        <f t="shared" si="7"/>
        <v>0</v>
      </c>
      <c r="Q13" s="1">
        <f t="shared" si="8"/>
        <v>0</v>
      </c>
      <c r="R13" s="21">
        <f t="shared" si="9"/>
        <v>0</v>
      </c>
    </row>
    <row r="14" spans="1:18" ht="30" customHeight="1">
      <c r="A14" s="13">
        <v>11</v>
      </c>
      <c r="B14" s="29" t="s">
        <v>101</v>
      </c>
      <c r="C14" s="29" t="s">
        <v>99</v>
      </c>
      <c r="D14" s="14"/>
      <c r="E14" s="4"/>
      <c r="F14" s="4"/>
      <c r="G14" s="4"/>
      <c r="H14" s="4"/>
      <c r="I14" s="4"/>
      <c r="J14" s="4"/>
      <c r="K14" s="4"/>
      <c r="L14" s="4">
        <f t="shared" si="3"/>
        <v>0</v>
      </c>
      <c r="M14" s="4">
        <f t="shared" si="4"/>
        <v>1</v>
      </c>
      <c r="N14" s="15">
        <f t="shared" si="5"/>
        <v>0</v>
      </c>
      <c r="O14" s="15">
        <f t="shared" si="6"/>
        <v>0</v>
      </c>
      <c r="P14" s="1">
        <f t="shared" si="7"/>
        <v>0</v>
      </c>
      <c r="Q14" s="1">
        <f t="shared" si="8"/>
        <v>0</v>
      </c>
      <c r="R14" s="21">
        <f t="shared" si="9"/>
        <v>0</v>
      </c>
    </row>
    <row r="15" spans="1:18" ht="30" customHeight="1">
      <c r="A15" s="13">
        <v>12</v>
      </c>
      <c r="B15" s="29" t="s">
        <v>84</v>
      </c>
      <c r="C15" s="29" t="s">
        <v>85</v>
      </c>
      <c r="D15" s="14"/>
      <c r="E15" s="4"/>
      <c r="F15" s="4"/>
      <c r="G15" s="4"/>
      <c r="H15" s="4"/>
      <c r="I15" s="4"/>
      <c r="J15" s="4"/>
      <c r="K15" s="4"/>
      <c r="L15" s="4">
        <f t="shared" si="3"/>
        <v>0</v>
      </c>
      <c r="M15" s="4">
        <f t="shared" si="4"/>
        <v>1</v>
      </c>
      <c r="N15" s="15">
        <f t="shared" si="5"/>
        <v>0</v>
      </c>
      <c r="O15" s="15">
        <f t="shared" si="6"/>
        <v>0</v>
      </c>
      <c r="P15" s="1">
        <f t="shared" si="7"/>
        <v>0</v>
      </c>
      <c r="Q15" s="1">
        <f t="shared" si="8"/>
        <v>0</v>
      </c>
      <c r="R15" s="21">
        <f t="shared" si="9"/>
        <v>0</v>
      </c>
    </row>
    <row r="16" spans="1:18" ht="30" customHeight="1">
      <c r="A16" s="13">
        <v>13</v>
      </c>
      <c r="B16" s="29" t="s">
        <v>100</v>
      </c>
      <c r="C16" s="29" t="s">
        <v>99</v>
      </c>
      <c r="D16" s="14"/>
      <c r="E16" s="4"/>
      <c r="F16" s="4"/>
      <c r="G16" s="4"/>
      <c r="H16" s="4"/>
      <c r="I16" s="4"/>
      <c r="J16" s="4"/>
      <c r="K16" s="4"/>
      <c r="L16" s="4">
        <f t="shared" si="3"/>
        <v>0</v>
      </c>
      <c r="M16" s="4">
        <f t="shared" si="4"/>
        <v>1</v>
      </c>
      <c r="N16" s="15">
        <f t="shared" si="5"/>
        <v>0</v>
      </c>
      <c r="O16" s="15">
        <f t="shared" si="6"/>
        <v>0</v>
      </c>
      <c r="P16" s="1">
        <f t="shared" si="7"/>
        <v>0</v>
      </c>
      <c r="Q16" s="1">
        <f t="shared" si="8"/>
        <v>0</v>
      </c>
      <c r="R16" s="21">
        <f t="shared" si="9"/>
        <v>0</v>
      </c>
    </row>
    <row r="17" spans="1:18" ht="30" customHeight="1">
      <c r="A17" s="13">
        <v>14</v>
      </c>
      <c r="B17" s="29" t="s">
        <v>92</v>
      </c>
      <c r="C17" s="29" t="s">
        <v>93</v>
      </c>
      <c r="D17" s="14"/>
      <c r="E17" s="4"/>
      <c r="F17" s="4"/>
      <c r="G17" s="4"/>
      <c r="H17" s="4"/>
      <c r="I17" s="4"/>
      <c r="J17" s="4"/>
      <c r="K17" s="4"/>
      <c r="L17" s="4">
        <f t="shared" si="3"/>
        <v>0</v>
      </c>
      <c r="M17" s="4">
        <f t="shared" si="4"/>
        <v>1</v>
      </c>
      <c r="N17" s="15">
        <f t="shared" si="5"/>
        <v>0</v>
      </c>
      <c r="O17" s="15">
        <f t="shared" si="6"/>
        <v>0</v>
      </c>
      <c r="P17" s="1">
        <f t="shared" si="7"/>
        <v>0</v>
      </c>
      <c r="Q17" s="1">
        <f t="shared" si="8"/>
        <v>0</v>
      </c>
      <c r="R17" s="21">
        <f t="shared" si="9"/>
        <v>0</v>
      </c>
    </row>
    <row r="18" spans="1:18" ht="30" customHeight="1">
      <c r="A18" s="36" t="s">
        <v>245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</row>
    <row r="19" spans="1:18" ht="30" customHeight="1">
      <c r="A19" s="18"/>
      <c r="B19" s="18"/>
      <c r="C19" s="19" t="s">
        <v>24</v>
      </c>
      <c r="D19" s="19"/>
      <c r="E19" s="19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"/>
      <c r="Q19" s="1"/>
      <c r="R19" s="22"/>
    </row>
    <row r="20" spans="1:18" ht="30" customHeight="1">
      <c r="A20" s="33" t="s">
        <v>32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</row>
  </sheetData>
  <sortState ref="B4:D17">
    <sortCondition ref="D4:D17"/>
  </sortState>
  <mergeCells count="5">
    <mergeCell ref="A1:M2"/>
    <mergeCell ref="N2:P2"/>
    <mergeCell ref="Q2:R2"/>
    <mergeCell ref="A18:R18"/>
    <mergeCell ref="A20:R20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D6" sqref="D6"/>
    </sheetView>
  </sheetViews>
  <sheetFormatPr defaultColWidth="8.77734375" defaultRowHeight="16.2"/>
  <cols>
    <col min="3" max="3" width="10.77734375" customWidth="1"/>
  </cols>
  <sheetData>
    <row r="1" spans="1:18">
      <c r="A1" s="39" t="s">
        <v>161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29" t="s">
        <v>107</v>
      </c>
      <c r="C4" s="29" t="s">
        <v>43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8" t="s">
        <v>178</v>
      </c>
      <c r="C5" s="29" t="s">
        <v>41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9" t="s">
        <v>129</v>
      </c>
      <c r="C6" s="29" t="s">
        <v>130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36" t="s">
        <v>135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5:D6">
    <sortCondition ref="D5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D6" sqref="D6"/>
    </sheetView>
  </sheetViews>
  <sheetFormatPr defaultColWidth="8.77734375" defaultRowHeight="16.2"/>
  <cols>
    <col min="3" max="3" width="10.77734375" customWidth="1"/>
    <col min="18" max="18" width="13.77734375" customWidth="1"/>
  </cols>
  <sheetData>
    <row r="1" spans="1:18">
      <c r="A1" s="39" t="s">
        <v>162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1"/>
      <c r="Q1" s="1"/>
      <c r="R1" s="22"/>
    </row>
    <row r="2" spans="1:18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31</v>
      </c>
      <c r="O2" s="35"/>
      <c r="P2" s="35"/>
      <c r="Q2" s="35" t="s">
        <v>1</v>
      </c>
      <c r="R2" s="35"/>
    </row>
    <row r="3" spans="1:18" ht="55.2">
      <c r="A3" s="13" t="s">
        <v>2</v>
      </c>
      <c r="B3" s="4" t="s">
        <v>3</v>
      </c>
      <c r="C3" s="4" t="s">
        <v>4</v>
      </c>
      <c r="D3" s="1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4" t="s">
        <v>14</v>
      </c>
      <c r="N3" s="9" t="s">
        <v>15</v>
      </c>
      <c r="O3" s="9" t="s">
        <v>16</v>
      </c>
      <c r="P3" s="10" t="s">
        <v>17</v>
      </c>
      <c r="Q3" s="11" t="s">
        <v>18</v>
      </c>
      <c r="R3" s="12" t="s">
        <v>19</v>
      </c>
    </row>
    <row r="4" spans="1:18" ht="30" customHeight="1">
      <c r="A4" s="13">
        <v>1</v>
      </c>
      <c r="B4" s="31" t="s">
        <v>247</v>
      </c>
      <c r="C4" s="31" t="s">
        <v>99</v>
      </c>
      <c r="D4" s="14"/>
      <c r="E4" s="4"/>
      <c r="F4" s="4"/>
      <c r="G4" s="4"/>
      <c r="H4" s="4"/>
      <c r="I4" s="4"/>
      <c r="J4" s="4"/>
      <c r="K4" s="4"/>
      <c r="L4" s="4">
        <f>SUM(J4:K4)</f>
        <v>0</v>
      </c>
      <c r="M4" s="4">
        <f>RANK(L4,$L$4:$L$6)</f>
        <v>1</v>
      </c>
      <c r="N4" s="15">
        <f>MAX(D4:H4)</f>
        <v>0</v>
      </c>
      <c r="O4" s="15">
        <f>MIN(D4:H4)</f>
        <v>0</v>
      </c>
      <c r="P4" s="1">
        <f>SUM(I4-N4-O4)</f>
        <v>0</v>
      </c>
      <c r="Q4" s="1">
        <f>AVERAGE(N4:O4)</f>
        <v>0</v>
      </c>
      <c r="R4" s="20">
        <f>L4-Q4</f>
        <v>0</v>
      </c>
    </row>
    <row r="5" spans="1:18" ht="30" customHeight="1">
      <c r="A5" s="13">
        <v>2</v>
      </c>
      <c r="B5" s="29" t="s">
        <v>248</v>
      </c>
      <c r="C5" s="29" t="s">
        <v>85</v>
      </c>
      <c r="D5" s="14"/>
      <c r="E5" s="4"/>
      <c r="F5" s="4"/>
      <c r="G5" s="4"/>
      <c r="H5" s="4"/>
      <c r="I5" s="4"/>
      <c r="J5" s="4"/>
      <c r="K5" s="4"/>
      <c r="L5" s="4">
        <f t="shared" ref="L5:L6" si="0">SUM(J5:K5)</f>
        <v>0</v>
      </c>
      <c r="M5" s="4">
        <f>RANK(L5,$L$4:$L$6)</f>
        <v>1</v>
      </c>
      <c r="N5" s="15">
        <f>MAX(D5:H5)</f>
        <v>0</v>
      </c>
      <c r="O5" s="15">
        <f>MIN(D5:H5)</f>
        <v>0</v>
      </c>
      <c r="P5" s="1">
        <f>SUM(I5-N5-O5)</f>
        <v>0</v>
      </c>
      <c r="Q5" s="1">
        <f t="shared" ref="Q5:Q6" si="1">AVERAGE(N5:O5)</f>
        <v>0</v>
      </c>
      <c r="R5" s="21">
        <f t="shared" ref="R5:R6" si="2">L5-Q5</f>
        <v>0</v>
      </c>
    </row>
    <row r="6" spans="1:18" ht="30" customHeight="1">
      <c r="A6" s="13">
        <v>3</v>
      </c>
      <c r="B6" s="29" t="s">
        <v>249</v>
      </c>
      <c r="C6" s="29" t="s">
        <v>99</v>
      </c>
      <c r="D6" s="1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>RANK(L6,$L$4:$L$6)</f>
        <v>1</v>
      </c>
      <c r="N6" s="15">
        <f t="shared" ref="N6" si="3">MAX(D6:H6)</f>
        <v>0</v>
      </c>
      <c r="O6" s="15">
        <f t="shared" ref="O6" si="4">MIN(D6:H6)</f>
        <v>0</v>
      </c>
      <c r="P6" s="1">
        <f t="shared" ref="P6" si="5">SUM(I6-N6-O6)</f>
        <v>0</v>
      </c>
      <c r="Q6" s="1">
        <f t="shared" si="1"/>
        <v>0</v>
      </c>
      <c r="R6" s="20">
        <f t="shared" si="2"/>
        <v>0</v>
      </c>
    </row>
    <row r="7" spans="1:18" ht="30" customHeight="1">
      <c r="A7" s="36" t="s">
        <v>246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</row>
    <row r="8" spans="1:18" ht="30" customHeight="1">
      <c r="A8" s="18"/>
      <c r="B8" s="18"/>
      <c r="C8" s="19" t="s">
        <v>24</v>
      </c>
      <c r="D8" s="19"/>
      <c r="E8" s="19"/>
      <c r="F8" s="18"/>
      <c r="G8" s="18"/>
      <c r="H8" s="18"/>
      <c r="I8" s="18"/>
      <c r="J8" s="18"/>
      <c r="K8" s="18"/>
      <c r="L8" s="18"/>
      <c r="M8" s="18"/>
      <c r="N8" s="18"/>
      <c r="O8" s="18"/>
      <c r="P8" s="1"/>
      <c r="Q8" s="1"/>
      <c r="R8" s="22"/>
    </row>
    <row r="9" spans="1:18" ht="30" customHeight="1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</row>
  </sheetData>
  <sortState ref="B5:D6">
    <sortCondition ref="D5:D6"/>
  </sortState>
  <mergeCells count="5">
    <mergeCell ref="A1:M2"/>
    <mergeCell ref="N2:P2"/>
    <mergeCell ref="Q2:R2"/>
    <mergeCell ref="A7:R7"/>
    <mergeCell ref="A9:R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1小高女武術棍</vt:lpstr>
      <vt:lpstr>2小高男武術棍</vt:lpstr>
      <vt:lpstr>3國男武術棍</vt:lpstr>
      <vt:lpstr>4國男武術南拳</vt:lpstr>
      <vt:lpstr>5社男武術南拳</vt:lpstr>
      <vt:lpstr>6小低女武術太極拳</vt:lpstr>
      <vt:lpstr>7小高女武術太極拳</vt:lpstr>
      <vt:lpstr>8小高男武術太極拳</vt:lpstr>
      <vt:lpstr>9國女武術太極拳</vt:lpstr>
      <vt:lpstr>10小高女國術南、北派棍</vt:lpstr>
      <vt:lpstr>11小高男國術南派棍</vt:lpstr>
      <vt:lpstr>12國女國術北派棍</vt:lpstr>
      <vt:lpstr>13國女國術南派棍</vt:lpstr>
      <vt:lpstr>14國男國術南、北派棍</vt:lpstr>
      <vt:lpstr>15社男國術南派棍</vt:lpstr>
      <vt:lpstr>16小高女武術長拳</vt:lpstr>
      <vt:lpstr>17小高男武術長拳</vt:lpstr>
      <vt:lpstr>18國女武術長拳</vt:lpstr>
      <vt:lpstr>19國男武術長拳</vt:lpstr>
      <vt:lpstr>20社女武術長拳</vt:lpstr>
      <vt:lpstr>21社男武術長拳</vt:lpstr>
      <vt:lpstr>22小高男武術槍</vt:lpstr>
      <vt:lpstr>23國男國術長兵器</vt:lpstr>
      <vt:lpstr>24國女國術長兵器</vt:lpstr>
      <vt:lpstr>25小高男國術長兵器</vt:lpstr>
      <vt:lpstr>26小高女國術長兵器</vt:lpstr>
      <vt:lpstr>27小低男國術短兵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東霖 吳</dc:creator>
  <cp:lastModifiedBy>TLJH</cp:lastModifiedBy>
  <dcterms:created xsi:type="dcterms:W3CDTF">2024-11-04T15:40:40Z</dcterms:created>
  <dcterms:modified xsi:type="dcterms:W3CDTF">2024-11-08T03:05:31Z</dcterms:modified>
</cp:coreProperties>
</file>