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LJH\Desktop\國武術\113秋季\賽程表\"/>
    </mc:Choice>
  </mc:AlternateContent>
  <bookViews>
    <workbookView xWindow="-108" yWindow="-108" windowWidth="23256" windowHeight="12456" firstSheet="1" activeTab="5"/>
  </bookViews>
  <sheets>
    <sheet name="1國男國術北拳" sheetId="1" r:id="rId1"/>
    <sheet name="2國女國術北拳" sheetId="2" r:id="rId2"/>
    <sheet name="3社女國術北拳" sheetId="3" r:id="rId3"/>
    <sheet name="4小高男國術北拳" sheetId="4" r:id="rId4"/>
    <sheet name="5小高女國術北拳" sheetId="5" r:id="rId5"/>
    <sheet name="6小低男國術北拳" sheetId="6" r:id="rId6"/>
    <sheet name="7小低女國術北拳" sheetId="7" r:id="rId7"/>
    <sheet name="8社男國術南拳" sheetId="8" r:id="rId8"/>
    <sheet name="9國男國術南拳" sheetId="9" r:id="rId9"/>
    <sheet name="10國女國術南拳" sheetId="10" r:id="rId10"/>
    <sheet name="11小高男廣東南拳" sheetId="11" r:id="rId11"/>
    <sheet name="12小高女廣東南拳" sheetId="12" r:id="rId12"/>
    <sheet name="13小高男福建南拳" sheetId="13" r:id="rId13"/>
    <sheet name="14小高女福建南拳" sheetId="14" r:id="rId14"/>
    <sheet name="15小低男國術南拳" sheetId="15" r:id="rId15"/>
    <sheet name="16小低女國術南拳" sheetId="16" r:id="rId16"/>
    <sheet name="17社男羅漢化技" sheetId="17" r:id="rId17"/>
    <sheet name="18國男羅漢化技" sheetId="18" r:id="rId18"/>
    <sheet name="19國女羅漢化技" sheetId="19" r:id="rId19"/>
    <sheet name="20小高男羅漢化技" sheetId="20" r:id="rId20"/>
    <sheet name="21小高女羅漢化技" sheetId="21" r:id="rId21"/>
    <sheet name="22國男奇兵" sheetId="22" r:id="rId22"/>
    <sheet name="23國女奇兵" sheetId="23" r:id="rId23"/>
    <sheet name="24小高男奇兵" sheetId="24" r:id="rId24"/>
    <sheet name="25小低男奇兵" sheetId="25" r:id="rId25"/>
    <sheet name="26國男國術短兵" sheetId="26" r:id="rId26"/>
    <sheet name="27小低男國術短兵" sheetId="27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7" l="1"/>
  <c r="O6" i="26"/>
  <c r="N4" i="26"/>
  <c r="N4" i="25"/>
  <c r="O9" i="23"/>
  <c r="O7" i="23"/>
  <c r="N5" i="23"/>
  <c r="N8" i="23"/>
  <c r="O4" i="23"/>
  <c r="O5" i="22"/>
  <c r="O6" i="22"/>
  <c r="O5" i="21"/>
  <c r="O6" i="21"/>
  <c r="N9" i="20"/>
  <c r="N12" i="20"/>
  <c r="N10" i="20"/>
  <c r="N6" i="19"/>
  <c r="N8" i="19"/>
  <c r="N5" i="18"/>
  <c r="O6" i="18"/>
  <c r="O8" i="18"/>
  <c r="O11" i="18"/>
  <c r="N4" i="18"/>
  <c r="O13" i="16"/>
  <c r="O6" i="16"/>
  <c r="N9" i="16"/>
  <c r="N8" i="16"/>
  <c r="N12" i="16"/>
  <c r="O10" i="16"/>
  <c r="O4" i="16"/>
  <c r="O16" i="15"/>
  <c r="N13" i="15"/>
  <c r="N8" i="15"/>
  <c r="O9" i="15"/>
  <c r="N15" i="15"/>
  <c r="N18" i="15"/>
  <c r="O10" i="15"/>
  <c r="N11" i="15"/>
  <c r="O7" i="14"/>
  <c r="O16" i="14"/>
  <c r="N10" i="14"/>
  <c r="O19" i="14"/>
  <c r="N8" i="14"/>
  <c r="N18" i="14"/>
  <c r="N15" i="14"/>
  <c r="N17" i="14"/>
  <c r="O14" i="14"/>
  <c r="O4" i="14"/>
  <c r="N13" i="2"/>
  <c r="O8" i="2"/>
  <c r="N7" i="2"/>
  <c r="O10" i="2"/>
  <c r="O5" i="2"/>
  <c r="N16" i="4"/>
  <c r="O14" i="4"/>
  <c r="O12" i="4"/>
  <c r="O7" i="4"/>
  <c r="O17" i="4"/>
  <c r="N4" i="4"/>
  <c r="O15" i="5"/>
  <c r="O13" i="5"/>
  <c r="N10" i="5"/>
  <c r="N8" i="5"/>
  <c r="O11" i="5"/>
  <c r="O4" i="5"/>
  <c r="O14" i="6"/>
  <c r="N17" i="6"/>
  <c r="N7" i="6"/>
  <c r="O6" i="6"/>
  <c r="N13" i="6"/>
  <c r="N4" i="6"/>
  <c r="N10" i="9"/>
  <c r="O7" i="9"/>
  <c r="O19" i="9"/>
  <c r="O13" i="9"/>
  <c r="O18" i="9"/>
  <c r="O9" i="9"/>
  <c r="O16" i="9"/>
  <c r="N8" i="9"/>
  <c r="O8" i="10"/>
  <c r="O7" i="10"/>
  <c r="O9" i="11"/>
  <c r="O7" i="11"/>
  <c r="O4" i="11"/>
  <c r="N6" i="13"/>
  <c r="N12" i="13"/>
  <c r="O22" i="13"/>
  <c r="N8" i="13"/>
  <c r="N18" i="13"/>
  <c r="N16" i="13"/>
  <c r="N29" i="13"/>
  <c r="O15" i="13"/>
  <c r="N14" i="13"/>
  <c r="N9" i="13"/>
  <c r="O27" i="13"/>
  <c r="N23" i="13"/>
  <c r="O17" i="13"/>
  <c r="O5" i="12"/>
  <c r="O4" i="12"/>
  <c r="O5" i="10"/>
  <c r="N5" i="8"/>
  <c r="O5" i="7"/>
  <c r="O6" i="7"/>
  <c r="O4" i="7"/>
  <c r="O4" i="6"/>
  <c r="N6" i="4"/>
  <c r="N6" i="3"/>
  <c r="N7" i="3"/>
  <c r="N4" i="3"/>
  <c r="L6" i="27"/>
  <c r="L5" i="27"/>
  <c r="L4" i="27"/>
  <c r="M4" i="27" s="1"/>
  <c r="L6" i="26"/>
  <c r="L5" i="26"/>
  <c r="L4" i="26"/>
  <c r="M4" i="26" s="1"/>
  <c r="L6" i="25"/>
  <c r="L5" i="25"/>
  <c r="L4" i="25"/>
  <c r="O5" i="24"/>
  <c r="N5" i="24"/>
  <c r="Q5" i="24" s="1"/>
  <c r="L5" i="24"/>
  <c r="M5" i="24" s="1"/>
  <c r="O4" i="24"/>
  <c r="N4" i="24"/>
  <c r="Q4" i="24" s="1"/>
  <c r="L4" i="24"/>
  <c r="M4" i="24" s="1"/>
  <c r="L9" i="23"/>
  <c r="M9" i="23" s="1"/>
  <c r="L10" i="23"/>
  <c r="M10" i="23" s="1"/>
  <c r="L8" i="23"/>
  <c r="N7" i="23"/>
  <c r="L7" i="23"/>
  <c r="L6" i="23"/>
  <c r="L5" i="23"/>
  <c r="L4" i="23"/>
  <c r="L8" i="22"/>
  <c r="L7" i="22"/>
  <c r="L6" i="22"/>
  <c r="M6" i="22" s="1"/>
  <c r="L5" i="22"/>
  <c r="M4" i="22"/>
  <c r="L4" i="22"/>
  <c r="M5" i="22" s="1"/>
  <c r="O8" i="21"/>
  <c r="N8" i="21"/>
  <c r="L8" i="21"/>
  <c r="L7" i="21"/>
  <c r="L6" i="21"/>
  <c r="L5" i="21"/>
  <c r="O4" i="21"/>
  <c r="N4" i="21"/>
  <c r="L4" i="21"/>
  <c r="L9" i="20"/>
  <c r="L10" i="20"/>
  <c r="O10" i="20"/>
  <c r="L11" i="20"/>
  <c r="M11" i="20" s="1"/>
  <c r="L12" i="20"/>
  <c r="M12" i="20"/>
  <c r="L13" i="20"/>
  <c r="L14" i="20"/>
  <c r="M14" i="20" s="1"/>
  <c r="L8" i="20"/>
  <c r="L7" i="20"/>
  <c r="O6" i="20"/>
  <c r="L6" i="20"/>
  <c r="L5" i="20"/>
  <c r="M4" i="20" s="1"/>
  <c r="O4" i="20"/>
  <c r="N4" i="20"/>
  <c r="L4" i="20"/>
  <c r="L8" i="19"/>
  <c r="L7" i="19"/>
  <c r="L6" i="19"/>
  <c r="L5" i="19"/>
  <c r="L4" i="19"/>
  <c r="L11" i="18"/>
  <c r="L10" i="18"/>
  <c r="L9" i="18"/>
  <c r="N8" i="18"/>
  <c r="L8" i="18"/>
  <c r="M8" i="18" s="1"/>
  <c r="L7" i="18"/>
  <c r="L6" i="18"/>
  <c r="O5" i="18"/>
  <c r="L5" i="18"/>
  <c r="L4" i="18"/>
  <c r="O5" i="17"/>
  <c r="N5" i="17"/>
  <c r="Q5" i="17" s="1"/>
  <c r="L5" i="17"/>
  <c r="O4" i="17"/>
  <c r="Q4" i="17" s="1"/>
  <c r="R4" i="17" s="1"/>
  <c r="N4" i="17"/>
  <c r="P4" i="17" s="1"/>
  <c r="L4" i="17"/>
  <c r="L13" i="16"/>
  <c r="L12" i="16"/>
  <c r="L11" i="16"/>
  <c r="L10" i="16"/>
  <c r="L9" i="16"/>
  <c r="L8" i="16"/>
  <c r="M8" i="16" s="1"/>
  <c r="L7" i="16"/>
  <c r="L6" i="16"/>
  <c r="O5" i="16"/>
  <c r="N5" i="16"/>
  <c r="L5" i="16"/>
  <c r="L4" i="16"/>
  <c r="M11" i="16" s="1"/>
  <c r="L18" i="15"/>
  <c r="L17" i="15"/>
  <c r="L16" i="15"/>
  <c r="L15" i="15"/>
  <c r="L14" i="15"/>
  <c r="L13" i="15"/>
  <c r="L12" i="15"/>
  <c r="L11" i="15"/>
  <c r="L10" i="15"/>
  <c r="N9" i="15"/>
  <c r="L9" i="15"/>
  <c r="L8" i="15"/>
  <c r="L7" i="15"/>
  <c r="L6" i="15"/>
  <c r="L5" i="15"/>
  <c r="O4" i="15"/>
  <c r="N4" i="15"/>
  <c r="Q4" i="15" s="1"/>
  <c r="L4" i="15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O6" i="14"/>
  <c r="N6" i="14"/>
  <c r="L6" i="14"/>
  <c r="O5" i="14"/>
  <c r="N5" i="14"/>
  <c r="L5" i="14"/>
  <c r="M5" i="14" s="1"/>
  <c r="N4" i="14"/>
  <c r="L4" i="14"/>
  <c r="M4" i="14" s="1"/>
  <c r="L28" i="13"/>
  <c r="M28" i="13" s="1"/>
  <c r="L29" i="13"/>
  <c r="M29" i="13"/>
  <c r="L30" i="13"/>
  <c r="M30" i="13"/>
  <c r="L22" i="13"/>
  <c r="L23" i="13"/>
  <c r="L24" i="13"/>
  <c r="L25" i="13"/>
  <c r="L26" i="13"/>
  <c r="L27" i="13"/>
  <c r="L8" i="13"/>
  <c r="O8" i="13"/>
  <c r="L9" i="13"/>
  <c r="O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7" i="13"/>
  <c r="L6" i="13"/>
  <c r="L5" i="13"/>
  <c r="O4" i="13"/>
  <c r="L4" i="13"/>
  <c r="L7" i="12"/>
  <c r="M7" i="12" s="1"/>
  <c r="L6" i="12"/>
  <c r="M6" i="12" s="1"/>
  <c r="L5" i="12"/>
  <c r="L4" i="12"/>
  <c r="L9" i="11"/>
  <c r="M6" i="11" s="1"/>
  <c r="L8" i="11"/>
  <c r="L7" i="11"/>
  <c r="L6" i="11"/>
  <c r="L5" i="11"/>
  <c r="L4" i="11"/>
  <c r="L10" i="10"/>
  <c r="L9" i="10"/>
  <c r="L8" i="10"/>
  <c r="L7" i="10"/>
  <c r="L6" i="10"/>
  <c r="L5" i="10"/>
  <c r="L4" i="10"/>
  <c r="L18" i="9"/>
  <c r="M18" i="9" s="1"/>
  <c r="L19" i="9"/>
  <c r="M19" i="9" s="1"/>
  <c r="L17" i="9"/>
  <c r="L16" i="9"/>
  <c r="L15" i="9"/>
  <c r="L14" i="9"/>
  <c r="L13" i="9"/>
  <c r="L12" i="9"/>
  <c r="L11" i="9"/>
  <c r="M11" i="9" s="1"/>
  <c r="L10" i="9"/>
  <c r="L9" i="9"/>
  <c r="L8" i="9"/>
  <c r="L7" i="9"/>
  <c r="L6" i="9"/>
  <c r="O5" i="9"/>
  <c r="N5" i="9"/>
  <c r="L5" i="9"/>
  <c r="L4" i="9"/>
  <c r="L5" i="8"/>
  <c r="L4" i="8"/>
  <c r="M4" i="8" s="1"/>
  <c r="L7" i="7"/>
  <c r="L6" i="7"/>
  <c r="L5" i="7"/>
  <c r="N4" i="7"/>
  <c r="L4" i="7"/>
  <c r="L16" i="6"/>
  <c r="M16" i="6" s="1"/>
  <c r="L17" i="6"/>
  <c r="M17" i="6" s="1"/>
  <c r="L15" i="6"/>
  <c r="L14" i="6"/>
  <c r="L13" i="6"/>
  <c r="L12" i="6"/>
  <c r="L11" i="6"/>
  <c r="L10" i="6"/>
  <c r="L9" i="6"/>
  <c r="L8" i="6"/>
  <c r="L7" i="6"/>
  <c r="L6" i="6"/>
  <c r="M6" i="6" s="1"/>
  <c r="O5" i="6"/>
  <c r="N5" i="6"/>
  <c r="L5" i="6"/>
  <c r="L4" i="6"/>
  <c r="L15" i="5"/>
  <c r="L14" i="5"/>
  <c r="M14" i="5" s="1"/>
  <c r="L13" i="5"/>
  <c r="L12" i="5"/>
  <c r="M12" i="5" s="1"/>
  <c r="L11" i="5"/>
  <c r="L10" i="5"/>
  <c r="L9" i="5"/>
  <c r="L8" i="5"/>
  <c r="L7" i="5"/>
  <c r="L6" i="5"/>
  <c r="O5" i="5"/>
  <c r="N5" i="5"/>
  <c r="L5" i="5"/>
  <c r="M5" i="5" s="1"/>
  <c r="L4" i="5"/>
  <c r="L18" i="4"/>
  <c r="M18" i="4" s="1"/>
  <c r="L14" i="4"/>
  <c r="M14" i="4" s="1"/>
  <c r="L15" i="4"/>
  <c r="M15" i="4"/>
  <c r="L16" i="4"/>
  <c r="L17" i="4"/>
  <c r="L13" i="4"/>
  <c r="L12" i="4"/>
  <c r="L11" i="4"/>
  <c r="L10" i="4"/>
  <c r="L9" i="4"/>
  <c r="O8" i="4"/>
  <c r="N8" i="4"/>
  <c r="L8" i="4"/>
  <c r="L7" i="4"/>
  <c r="M16" i="4" s="1"/>
  <c r="O6" i="4"/>
  <c r="L6" i="4"/>
  <c r="O5" i="4"/>
  <c r="N5" i="4"/>
  <c r="L5" i="4"/>
  <c r="L4" i="4"/>
  <c r="L7" i="3"/>
  <c r="L6" i="3"/>
  <c r="L5" i="3"/>
  <c r="L4" i="3"/>
  <c r="M4" i="3" s="1"/>
  <c r="L13" i="2"/>
  <c r="M13" i="2" s="1"/>
  <c r="L12" i="2"/>
  <c r="L11" i="2"/>
  <c r="L10" i="2"/>
  <c r="L9" i="2"/>
  <c r="L8" i="2"/>
  <c r="O7" i="2"/>
  <c r="L7" i="2"/>
  <c r="L6" i="2"/>
  <c r="L5" i="2"/>
  <c r="L4" i="2"/>
  <c r="L11" i="1"/>
  <c r="N6" i="27" l="1"/>
  <c r="N4" i="27"/>
  <c r="O4" i="27"/>
  <c r="O6" i="27"/>
  <c r="N5" i="27"/>
  <c r="Q5" i="27" s="1"/>
  <c r="R5" i="27" s="1"/>
  <c r="N6" i="26"/>
  <c r="P6" i="26" s="1"/>
  <c r="Q6" i="26"/>
  <c r="R6" i="26" s="1"/>
  <c r="O5" i="26"/>
  <c r="N5" i="26"/>
  <c r="O4" i="26"/>
  <c r="P4" i="26" s="1"/>
  <c r="O5" i="25"/>
  <c r="P5" i="25" s="1"/>
  <c r="N6" i="25"/>
  <c r="O6" i="25"/>
  <c r="N5" i="25"/>
  <c r="Q5" i="25" s="1"/>
  <c r="R5" i="25" s="1"/>
  <c r="O4" i="25"/>
  <c r="P4" i="25" s="1"/>
  <c r="Q4" i="25"/>
  <c r="R4" i="25" s="1"/>
  <c r="O5" i="23"/>
  <c r="Q5" i="23" s="1"/>
  <c r="R5" i="23" s="1"/>
  <c r="O10" i="23"/>
  <c r="N9" i="23"/>
  <c r="P9" i="23" s="1"/>
  <c r="N10" i="23"/>
  <c r="O6" i="23"/>
  <c r="O8" i="23"/>
  <c r="P8" i="23" s="1"/>
  <c r="N6" i="23"/>
  <c r="Q7" i="23"/>
  <c r="R7" i="23" s="1"/>
  <c r="N4" i="23"/>
  <c r="Q4" i="23" s="1"/>
  <c r="R4" i="23" s="1"/>
  <c r="N6" i="22"/>
  <c r="Q6" i="22" s="1"/>
  <c r="R6" i="22" s="1"/>
  <c r="N7" i="22"/>
  <c r="O7" i="22"/>
  <c r="O4" i="22"/>
  <c r="O8" i="22"/>
  <c r="N8" i="22"/>
  <c r="N5" i="22"/>
  <c r="Q5" i="22" s="1"/>
  <c r="R5" i="22" s="1"/>
  <c r="N4" i="22"/>
  <c r="N7" i="21"/>
  <c r="O7" i="21"/>
  <c r="Q4" i="21"/>
  <c r="N6" i="21"/>
  <c r="Q6" i="21" s="1"/>
  <c r="R6" i="21" s="1"/>
  <c r="N5" i="21"/>
  <c r="Q5" i="21" s="1"/>
  <c r="R5" i="21" s="1"/>
  <c r="P4" i="21"/>
  <c r="Q8" i="21"/>
  <c r="O14" i="20"/>
  <c r="O12" i="20"/>
  <c r="P12" i="20" s="1"/>
  <c r="P10" i="20"/>
  <c r="O9" i="20"/>
  <c r="Q9" i="20" s="1"/>
  <c r="R9" i="20" s="1"/>
  <c r="N6" i="20"/>
  <c r="N7" i="20"/>
  <c r="N13" i="20"/>
  <c r="N8" i="20"/>
  <c r="O8" i="20"/>
  <c r="O11" i="20"/>
  <c r="N11" i="20"/>
  <c r="O7" i="20"/>
  <c r="Q6" i="20"/>
  <c r="R6" i="20" s="1"/>
  <c r="O5" i="20"/>
  <c r="N14" i="20"/>
  <c r="N5" i="20"/>
  <c r="P5" i="20" s="1"/>
  <c r="O13" i="20"/>
  <c r="Q4" i="20"/>
  <c r="R4" i="20" s="1"/>
  <c r="Q10" i="20"/>
  <c r="R10" i="20" s="1"/>
  <c r="O6" i="19"/>
  <c r="P6" i="19" s="1"/>
  <c r="O8" i="19"/>
  <c r="Q8" i="19" s="1"/>
  <c r="R8" i="19" s="1"/>
  <c r="N5" i="19"/>
  <c r="O5" i="19"/>
  <c r="O7" i="19"/>
  <c r="N7" i="19"/>
  <c r="O4" i="19"/>
  <c r="N4" i="19"/>
  <c r="P4" i="19" s="1"/>
  <c r="N10" i="18"/>
  <c r="N11" i="18"/>
  <c r="P11" i="18" s="1"/>
  <c r="O7" i="18"/>
  <c r="N9" i="18"/>
  <c r="O9" i="18"/>
  <c r="O10" i="18"/>
  <c r="Q8" i="18"/>
  <c r="R8" i="18" s="1"/>
  <c r="Q5" i="18"/>
  <c r="R5" i="18" s="1"/>
  <c r="N6" i="18"/>
  <c r="Q6" i="18" s="1"/>
  <c r="R6" i="18" s="1"/>
  <c r="N7" i="18"/>
  <c r="Q7" i="18" s="1"/>
  <c r="R7" i="18" s="1"/>
  <c r="O4" i="18"/>
  <c r="P4" i="18" s="1"/>
  <c r="N13" i="16"/>
  <c r="P13" i="16" s="1"/>
  <c r="O12" i="16"/>
  <c r="P12" i="16" s="1"/>
  <c r="N10" i="16"/>
  <c r="O8" i="16"/>
  <c r="P8" i="16" s="1"/>
  <c r="Q10" i="16"/>
  <c r="R10" i="16" s="1"/>
  <c r="N6" i="16"/>
  <c r="Q6" i="16" s="1"/>
  <c r="R6" i="16" s="1"/>
  <c r="O11" i="16"/>
  <c r="O7" i="16"/>
  <c r="N7" i="16"/>
  <c r="O9" i="16"/>
  <c r="Q9" i="16" s="1"/>
  <c r="R9" i="16" s="1"/>
  <c r="N11" i="16"/>
  <c r="N4" i="16"/>
  <c r="Q4" i="16" s="1"/>
  <c r="R4" i="16" s="1"/>
  <c r="N16" i="15"/>
  <c r="P16" i="15" s="1"/>
  <c r="O15" i="15"/>
  <c r="Q15" i="15" s="1"/>
  <c r="R15" i="15" s="1"/>
  <c r="O11" i="15"/>
  <c r="Q11" i="15" s="1"/>
  <c r="R11" i="15" s="1"/>
  <c r="O12" i="15"/>
  <c r="O8" i="15"/>
  <c r="Q8" i="15" s="1"/>
  <c r="R8" i="15" s="1"/>
  <c r="O13" i="15"/>
  <c r="P13" i="15" s="1"/>
  <c r="N5" i="15"/>
  <c r="Q5" i="15" s="1"/>
  <c r="R5" i="15" s="1"/>
  <c r="O5" i="15"/>
  <c r="O14" i="15"/>
  <c r="O18" i="15"/>
  <c r="P18" i="15" s="1"/>
  <c r="N10" i="15"/>
  <c r="Q10" i="15" s="1"/>
  <c r="R10" i="15" s="1"/>
  <c r="O17" i="15"/>
  <c r="N7" i="15"/>
  <c r="O7" i="15"/>
  <c r="O6" i="15"/>
  <c r="N6" i="15"/>
  <c r="N14" i="15"/>
  <c r="N12" i="15"/>
  <c r="N17" i="15"/>
  <c r="P9" i="15"/>
  <c r="O18" i="14"/>
  <c r="P18" i="14" s="1"/>
  <c r="O13" i="14"/>
  <c r="N11" i="14"/>
  <c r="O9" i="14"/>
  <c r="O15" i="14"/>
  <c r="P15" i="14" s="1"/>
  <c r="O11" i="14"/>
  <c r="N16" i="14"/>
  <c r="Q16" i="14" s="1"/>
  <c r="R16" i="14" s="1"/>
  <c r="N14" i="14"/>
  <c r="P14" i="14" s="1"/>
  <c r="N7" i="14"/>
  <c r="Q7" i="14" s="1"/>
  <c r="R7" i="14" s="1"/>
  <c r="O10" i="14"/>
  <c r="Q10" i="14" s="1"/>
  <c r="R10" i="14" s="1"/>
  <c r="O12" i="14"/>
  <c r="O8" i="14"/>
  <c r="P8" i="14" s="1"/>
  <c r="O17" i="14"/>
  <c r="Q17" i="14" s="1"/>
  <c r="R17" i="14" s="1"/>
  <c r="N19" i="14"/>
  <c r="Q19" i="14" s="1"/>
  <c r="R19" i="14" s="1"/>
  <c r="N9" i="14"/>
  <c r="Q9" i="14" s="1"/>
  <c r="R9" i="14" s="1"/>
  <c r="N12" i="14"/>
  <c r="Q5" i="14"/>
  <c r="R5" i="14" s="1"/>
  <c r="N13" i="14"/>
  <c r="Q7" i="2"/>
  <c r="O12" i="2"/>
  <c r="N8" i="2"/>
  <c r="Q8" i="2" s="1"/>
  <c r="R8" i="2" s="1"/>
  <c r="N5" i="2"/>
  <c r="Q5" i="2" s="1"/>
  <c r="R5" i="2" s="1"/>
  <c r="N6" i="2"/>
  <c r="O9" i="2"/>
  <c r="Q9" i="2" s="1"/>
  <c r="R9" i="2" s="1"/>
  <c r="O6" i="2"/>
  <c r="N9" i="2"/>
  <c r="N17" i="4"/>
  <c r="Q17" i="4" s="1"/>
  <c r="R17" i="4" s="1"/>
  <c r="N10" i="4"/>
  <c r="N11" i="4"/>
  <c r="N18" i="4"/>
  <c r="O9" i="4"/>
  <c r="N11" i="5"/>
  <c r="P11" i="5" s="1"/>
  <c r="O8" i="5"/>
  <c r="P8" i="5" s="1"/>
  <c r="N12" i="5"/>
  <c r="N7" i="5"/>
  <c r="O7" i="5"/>
  <c r="N16" i="6"/>
  <c r="N9" i="6"/>
  <c r="O8" i="6"/>
  <c r="O12" i="9"/>
  <c r="O10" i="9"/>
  <c r="P10" i="9" s="1"/>
  <c r="N14" i="9"/>
  <c r="O11" i="9"/>
  <c r="N6" i="9"/>
  <c r="O6" i="10"/>
  <c r="O9" i="10"/>
  <c r="N4" i="11"/>
  <c r="Q4" i="11" s="1"/>
  <c r="R4" i="11" s="1"/>
  <c r="N17" i="13"/>
  <c r="P17" i="13" s="1"/>
  <c r="N26" i="13"/>
  <c r="N27" i="13"/>
  <c r="P27" i="13" s="1"/>
  <c r="O12" i="13"/>
  <c r="P12" i="13" s="1"/>
  <c r="N22" i="13"/>
  <c r="P22" i="13" s="1"/>
  <c r="N11" i="13"/>
  <c r="N19" i="13"/>
  <c r="O16" i="13"/>
  <c r="Q16" i="13" s="1"/>
  <c r="R16" i="13" s="1"/>
  <c r="O14" i="13"/>
  <c r="P14" i="13" s="1"/>
  <c r="O23" i="13"/>
  <c r="P23" i="13" s="1"/>
  <c r="O20" i="13"/>
  <c r="N20" i="13"/>
  <c r="O29" i="13"/>
  <c r="Q29" i="13" s="1"/>
  <c r="R29" i="13" s="1"/>
  <c r="N21" i="13"/>
  <c r="N13" i="13"/>
  <c r="O18" i="13"/>
  <c r="P18" i="13" s="1"/>
  <c r="N7" i="13"/>
  <c r="N15" i="13"/>
  <c r="Q15" i="13" s="1"/>
  <c r="R15" i="13" s="1"/>
  <c r="O6" i="13"/>
  <c r="Q6" i="13" s="1"/>
  <c r="R6" i="13" s="1"/>
  <c r="N10" i="13"/>
  <c r="O7" i="13"/>
  <c r="N4" i="13"/>
  <c r="Q4" i="13" s="1"/>
  <c r="O10" i="13"/>
  <c r="N25" i="13"/>
  <c r="O28" i="13"/>
  <c r="O30" i="13"/>
  <c r="N30" i="13"/>
  <c r="N28" i="13"/>
  <c r="O24" i="13"/>
  <c r="N24" i="13"/>
  <c r="O25" i="13"/>
  <c r="O5" i="13"/>
  <c r="O19" i="13"/>
  <c r="O11" i="13"/>
  <c r="O26" i="13"/>
  <c r="N5" i="13"/>
  <c r="O21" i="13"/>
  <c r="O13" i="13"/>
  <c r="N6" i="12"/>
  <c r="O7" i="12"/>
  <c r="O6" i="12"/>
  <c r="N7" i="12"/>
  <c r="N5" i="12"/>
  <c r="P5" i="12" s="1"/>
  <c r="N4" i="12"/>
  <c r="Q4" i="12" s="1"/>
  <c r="R4" i="12" s="1"/>
  <c r="O8" i="11"/>
  <c r="N6" i="11"/>
  <c r="O6" i="11"/>
  <c r="N7" i="11"/>
  <c r="Q7" i="11" s="1"/>
  <c r="R7" i="11" s="1"/>
  <c r="O5" i="11"/>
  <c r="N5" i="11"/>
  <c r="N8" i="11"/>
  <c r="N9" i="11"/>
  <c r="Q9" i="11" s="1"/>
  <c r="R9" i="11" s="1"/>
  <c r="O10" i="10"/>
  <c r="N8" i="10"/>
  <c r="P8" i="10" s="1"/>
  <c r="O4" i="10"/>
  <c r="N9" i="10"/>
  <c r="N10" i="10"/>
  <c r="N7" i="10"/>
  <c r="P7" i="10" s="1"/>
  <c r="N5" i="10"/>
  <c r="P5" i="10" s="1"/>
  <c r="N6" i="10"/>
  <c r="N4" i="10"/>
  <c r="N13" i="9"/>
  <c r="Q13" i="9" s="1"/>
  <c r="R13" i="9" s="1"/>
  <c r="N19" i="9"/>
  <c r="Q19" i="9" s="1"/>
  <c r="R19" i="9" s="1"/>
  <c r="N12" i="9"/>
  <c r="O8" i="9"/>
  <c r="Q8" i="9" s="1"/>
  <c r="R8" i="9" s="1"/>
  <c r="N16" i="9"/>
  <c r="Q16" i="9" s="1"/>
  <c r="R16" i="9" s="1"/>
  <c r="O14" i="9"/>
  <c r="P14" i="9" s="1"/>
  <c r="O6" i="9"/>
  <c r="N11" i="9"/>
  <c r="N18" i="9"/>
  <c r="Q18" i="9" s="1"/>
  <c r="R18" i="9" s="1"/>
  <c r="O15" i="9"/>
  <c r="N9" i="9"/>
  <c r="Q9" i="9" s="1"/>
  <c r="R9" i="9" s="1"/>
  <c r="O4" i="9"/>
  <c r="N15" i="9"/>
  <c r="N7" i="9"/>
  <c r="Q7" i="9" s="1"/>
  <c r="R7" i="9" s="1"/>
  <c r="N17" i="9"/>
  <c r="O17" i="9"/>
  <c r="N4" i="9"/>
  <c r="N4" i="8"/>
  <c r="O5" i="8"/>
  <c r="P5" i="8" s="1"/>
  <c r="O4" i="8"/>
  <c r="Q4" i="8" s="1"/>
  <c r="R4" i="8" s="1"/>
  <c r="N6" i="7"/>
  <c r="Q6" i="7" s="1"/>
  <c r="R6" i="7" s="1"/>
  <c r="N7" i="7"/>
  <c r="P7" i="7" s="1"/>
  <c r="O7" i="7"/>
  <c r="N5" i="7"/>
  <c r="Q5" i="7" s="1"/>
  <c r="R5" i="7" s="1"/>
  <c r="O16" i="6"/>
  <c r="Q16" i="6" s="1"/>
  <c r="R16" i="6" s="1"/>
  <c r="O17" i="6"/>
  <c r="P17" i="6" s="1"/>
  <c r="O9" i="6"/>
  <c r="O15" i="6"/>
  <c r="N8" i="6"/>
  <c r="O13" i="6"/>
  <c r="P13" i="6" s="1"/>
  <c r="N14" i="6"/>
  <c r="Q14" i="6" s="1"/>
  <c r="R14" i="6" s="1"/>
  <c r="N15" i="6"/>
  <c r="N11" i="6"/>
  <c r="O10" i="6"/>
  <c r="O7" i="6"/>
  <c r="P7" i="6" s="1"/>
  <c r="N12" i="6"/>
  <c r="O12" i="6"/>
  <c r="N6" i="6"/>
  <c r="P6" i="6" s="1"/>
  <c r="O11" i="6"/>
  <c r="N10" i="6"/>
  <c r="Q4" i="6"/>
  <c r="R4" i="6" s="1"/>
  <c r="N15" i="5"/>
  <c r="P15" i="5" s="1"/>
  <c r="N13" i="5"/>
  <c r="P13" i="5" s="1"/>
  <c r="O14" i="5"/>
  <c r="O10" i="5"/>
  <c r="Q10" i="5" s="1"/>
  <c r="R10" i="5" s="1"/>
  <c r="O6" i="5"/>
  <c r="O12" i="5"/>
  <c r="N9" i="5"/>
  <c r="O9" i="5"/>
  <c r="Q5" i="5"/>
  <c r="R5" i="5" s="1"/>
  <c r="N6" i="5"/>
  <c r="P6" i="5" s="1"/>
  <c r="N14" i="5"/>
  <c r="Q7" i="5"/>
  <c r="R7" i="5" s="1"/>
  <c r="N4" i="5"/>
  <c r="P4" i="5" s="1"/>
  <c r="N12" i="4"/>
  <c r="Q12" i="4" s="1"/>
  <c r="R12" i="4" s="1"/>
  <c r="O18" i="4"/>
  <c r="O16" i="4"/>
  <c r="P16" i="4" s="1"/>
  <c r="N14" i="4"/>
  <c r="P14" i="4" s="1"/>
  <c r="O10" i="4"/>
  <c r="N9" i="4"/>
  <c r="N7" i="4"/>
  <c r="Q7" i="4" s="1"/>
  <c r="R7" i="4" s="1"/>
  <c r="O11" i="4"/>
  <c r="N13" i="4"/>
  <c r="N15" i="4"/>
  <c r="O13" i="4"/>
  <c r="O15" i="4"/>
  <c r="P8" i="4"/>
  <c r="O4" i="4"/>
  <c r="Q4" i="4" s="1"/>
  <c r="R4" i="4" s="1"/>
  <c r="O7" i="3"/>
  <c r="P7" i="3" s="1"/>
  <c r="N5" i="3"/>
  <c r="O5" i="3"/>
  <c r="O6" i="3"/>
  <c r="Q6" i="3" s="1"/>
  <c r="R6" i="3" s="1"/>
  <c r="Q7" i="3"/>
  <c r="R7" i="3" s="1"/>
  <c r="O4" i="3"/>
  <c r="P4" i="3" s="1"/>
  <c r="O13" i="2"/>
  <c r="P13" i="2" s="1"/>
  <c r="N10" i="2"/>
  <c r="Q10" i="2" s="1"/>
  <c r="R10" i="2" s="1"/>
  <c r="N12" i="2"/>
  <c r="N4" i="2"/>
  <c r="N11" i="2"/>
  <c r="O11" i="2"/>
  <c r="O4" i="2"/>
  <c r="P4" i="2" s="1"/>
  <c r="N11" i="1"/>
  <c r="O11" i="1"/>
  <c r="M6" i="27"/>
  <c r="M5" i="27"/>
  <c r="M6" i="26"/>
  <c r="M5" i="26"/>
  <c r="M5" i="25"/>
  <c r="M4" i="25"/>
  <c r="M6" i="25"/>
  <c r="P5" i="24"/>
  <c r="P4" i="24"/>
  <c r="R4" i="24"/>
  <c r="R5" i="24"/>
  <c r="P7" i="23"/>
  <c r="M5" i="23"/>
  <c r="M4" i="23"/>
  <c r="M8" i="23"/>
  <c r="M7" i="23"/>
  <c r="M6" i="23"/>
  <c r="M8" i="22"/>
  <c r="M7" i="22"/>
  <c r="R8" i="21"/>
  <c r="M8" i="21"/>
  <c r="P8" i="21"/>
  <c r="R4" i="21"/>
  <c r="M7" i="21"/>
  <c r="M6" i="21"/>
  <c r="M5" i="21"/>
  <c r="M4" i="21"/>
  <c r="P4" i="20"/>
  <c r="P6" i="20"/>
  <c r="M10" i="20"/>
  <c r="M7" i="20"/>
  <c r="M13" i="20"/>
  <c r="M5" i="20"/>
  <c r="M6" i="20"/>
  <c r="M9" i="20"/>
  <c r="M8" i="20"/>
  <c r="M5" i="19"/>
  <c r="M8" i="19"/>
  <c r="M7" i="19"/>
  <c r="M6" i="19"/>
  <c r="Q6" i="19"/>
  <c r="R6" i="19" s="1"/>
  <c r="M4" i="19"/>
  <c r="M9" i="18"/>
  <c r="M10" i="18"/>
  <c r="M5" i="18"/>
  <c r="P8" i="18"/>
  <c r="M7" i="18"/>
  <c r="M6" i="18"/>
  <c r="M4" i="18"/>
  <c r="M11" i="18"/>
  <c r="P5" i="18"/>
  <c r="R5" i="17"/>
  <c r="M5" i="17"/>
  <c r="M4" i="17"/>
  <c r="P5" i="17"/>
  <c r="P10" i="16"/>
  <c r="M12" i="16"/>
  <c r="P6" i="16"/>
  <c r="M5" i="16"/>
  <c r="M13" i="16"/>
  <c r="Q5" i="16"/>
  <c r="R5" i="16" s="1"/>
  <c r="M4" i="16"/>
  <c r="Q8" i="16"/>
  <c r="R8" i="16" s="1"/>
  <c r="P5" i="16"/>
  <c r="M10" i="16"/>
  <c r="M9" i="16"/>
  <c r="M7" i="16"/>
  <c r="M6" i="16"/>
  <c r="M6" i="15"/>
  <c r="M17" i="15"/>
  <c r="M15" i="15"/>
  <c r="M9" i="15"/>
  <c r="M16" i="15"/>
  <c r="M18" i="15"/>
  <c r="M5" i="15"/>
  <c r="Q9" i="15"/>
  <c r="R9" i="15" s="1"/>
  <c r="M8" i="15"/>
  <c r="M10" i="15"/>
  <c r="M14" i="15"/>
  <c r="M4" i="15"/>
  <c r="M12" i="15"/>
  <c r="P4" i="15"/>
  <c r="M13" i="15"/>
  <c r="M11" i="15"/>
  <c r="R4" i="15"/>
  <c r="M7" i="15"/>
  <c r="M10" i="14"/>
  <c r="M12" i="14"/>
  <c r="M19" i="14"/>
  <c r="M18" i="14"/>
  <c r="P6" i="14"/>
  <c r="M11" i="14"/>
  <c r="M17" i="14"/>
  <c r="P4" i="14"/>
  <c r="Q8" i="14"/>
  <c r="R8" i="14" s="1"/>
  <c r="M13" i="14"/>
  <c r="M9" i="14"/>
  <c r="Q4" i="14"/>
  <c r="R4" i="14" s="1"/>
  <c r="M16" i="14"/>
  <c r="M7" i="14"/>
  <c r="M15" i="14"/>
  <c r="M6" i="14"/>
  <c r="M14" i="14"/>
  <c r="M8" i="14"/>
  <c r="P5" i="14"/>
  <c r="Q6" i="14"/>
  <c r="R6" i="14" s="1"/>
  <c r="P4" i="13"/>
  <c r="M20" i="13"/>
  <c r="M10" i="13"/>
  <c r="M4" i="13"/>
  <c r="Q9" i="13"/>
  <c r="R9" i="13" s="1"/>
  <c r="M9" i="13"/>
  <c r="M16" i="13"/>
  <c r="M11" i="13"/>
  <c r="M19" i="13"/>
  <c r="M14" i="13"/>
  <c r="M12" i="13"/>
  <c r="P8" i="13"/>
  <c r="M23" i="13"/>
  <c r="Q17" i="13"/>
  <c r="R17" i="13" s="1"/>
  <c r="M8" i="13"/>
  <c r="M17" i="13"/>
  <c r="M24" i="13"/>
  <c r="M15" i="13"/>
  <c r="P9" i="13"/>
  <c r="M18" i="13"/>
  <c r="M27" i="13"/>
  <c r="M22" i="13"/>
  <c r="M25" i="13"/>
  <c r="M26" i="13"/>
  <c r="Q8" i="13"/>
  <c r="R8" i="13" s="1"/>
  <c r="M21" i="13"/>
  <c r="M13" i="13"/>
  <c r="M5" i="13"/>
  <c r="R4" i="13"/>
  <c r="M7" i="13"/>
  <c r="M6" i="13"/>
  <c r="P7" i="13"/>
  <c r="M5" i="12"/>
  <c r="P4" i="12"/>
  <c r="M4" i="12"/>
  <c r="M8" i="11"/>
  <c r="M7" i="11"/>
  <c r="M5" i="11"/>
  <c r="M4" i="11"/>
  <c r="M9" i="11"/>
  <c r="M7" i="10"/>
  <c r="M10" i="10"/>
  <c r="M8" i="10"/>
  <c r="M5" i="10"/>
  <c r="M4" i="10"/>
  <c r="M9" i="10"/>
  <c r="M6" i="10"/>
  <c r="M14" i="9"/>
  <c r="M5" i="9"/>
  <c r="M16" i="9"/>
  <c r="M12" i="9"/>
  <c r="Q5" i="9"/>
  <c r="R5" i="9" s="1"/>
  <c r="M6" i="9"/>
  <c r="M8" i="9"/>
  <c r="M13" i="9"/>
  <c r="M4" i="9"/>
  <c r="P5" i="9"/>
  <c r="M17" i="9"/>
  <c r="M15" i="9"/>
  <c r="M10" i="9"/>
  <c r="M7" i="9"/>
  <c r="M9" i="9"/>
  <c r="M5" i="8"/>
  <c r="M4" i="7"/>
  <c r="M7" i="7"/>
  <c r="M5" i="7"/>
  <c r="Q4" i="7"/>
  <c r="R4" i="7" s="1"/>
  <c r="P4" i="7"/>
  <c r="M6" i="7"/>
  <c r="M10" i="6"/>
  <c r="M11" i="6"/>
  <c r="M5" i="6"/>
  <c r="M8" i="6"/>
  <c r="M13" i="6"/>
  <c r="M7" i="6"/>
  <c r="M4" i="6"/>
  <c r="P5" i="6"/>
  <c r="M12" i="6"/>
  <c r="M14" i="6"/>
  <c r="M9" i="6"/>
  <c r="P4" i="6"/>
  <c r="Q5" i="6"/>
  <c r="R5" i="6" s="1"/>
  <c r="M15" i="6"/>
  <c r="M15" i="5"/>
  <c r="M6" i="5"/>
  <c r="M8" i="5"/>
  <c r="M13" i="5"/>
  <c r="M4" i="5"/>
  <c r="M7" i="5"/>
  <c r="Q11" i="5"/>
  <c r="R11" i="5" s="1"/>
  <c r="M11" i="5"/>
  <c r="P5" i="5"/>
  <c r="M10" i="5"/>
  <c r="M9" i="5"/>
  <c r="M7" i="4"/>
  <c r="P5" i="4"/>
  <c r="M17" i="4"/>
  <c r="M12" i="4"/>
  <c r="Q6" i="4"/>
  <c r="R6" i="4" s="1"/>
  <c r="M6" i="4"/>
  <c r="M4" i="4"/>
  <c r="M9" i="4"/>
  <c r="M11" i="4"/>
  <c r="M8" i="4"/>
  <c r="M13" i="4"/>
  <c r="P7" i="4"/>
  <c r="Q8" i="4"/>
  <c r="R8" i="4" s="1"/>
  <c r="P6" i="4"/>
  <c r="M10" i="4"/>
  <c r="Q5" i="4"/>
  <c r="R5" i="4" s="1"/>
  <c r="M5" i="4"/>
  <c r="Q4" i="3"/>
  <c r="R4" i="3" s="1"/>
  <c r="M5" i="3"/>
  <c r="M7" i="3"/>
  <c r="M6" i="3"/>
  <c r="M6" i="2"/>
  <c r="R7" i="2"/>
  <c r="M9" i="2"/>
  <c r="M11" i="2"/>
  <c r="M7" i="2"/>
  <c r="M8" i="2"/>
  <c r="M10" i="2"/>
  <c r="M5" i="2"/>
  <c r="P8" i="2"/>
  <c r="P7" i="2"/>
  <c r="M4" i="2"/>
  <c r="M12" i="2"/>
  <c r="M11" i="1"/>
  <c r="O12" i="1"/>
  <c r="N12" i="1"/>
  <c r="L12" i="1"/>
  <c r="O10" i="1"/>
  <c r="N10" i="1"/>
  <c r="L10" i="1"/>
  <c r="O9" i="1"/>
  <c r="N9" i="1"/>
  <c r="L9" i="1"/>
  <c r="O8" i="1"/>
  <c r="N8" i="1"/>
  <c r="L8" i="1"/>
  <c r="O7" i="1"/>
  <c r="N7" i="1"/>
  <c r="L7" i="1"/>
  <c r="O6" i="1"/>
  <c r="N6" i="1"/>
  <c r="L6" i="1"/>
  <c r="M6" i="1" s="1"/>
  <c r="O5" i="1"/>
  <c r="N5" i="1"/>
  <c r="L5" i="1"/>
  <c r="O4" i="1"/>
  <c r="N4" i="1"/>
  <c r="L4" i="1"/>
  <c r="P6" i="27" l="1"/>
  <c r="Q6" i="27"/>
  <c r="R6" i="27" s="1"/>
  <c r="P5" i="27"/>
  <c r="P4" i="27"/>
  <c r="Q4" i="27"/>
  <c r="R4" i="27" s="1"/>
  <c r="Q5" i="26"/>
  <c r="R5" i="26" s="1"/>
  <c r="P5" i="26"/>
  <c r="Q4" i="26"/>
  <c r="R4" i="26" s="1"/>
  <c r="P6" i="25"/>
  <c r="Q6" i="25"/>
  <c r="R6" i="25" s="1"/>
  <c r="Q10" i="23"/>
  <c r="R10" i="23" s="1"/>
  <c r="P10" i="23"/>
  <c r="P5" i="23"/>
  <c r="Q6" i="23"/>
  <c r="R6" i="23" s="1"/>
  <c r="Q9" i="23"/>
  <c r="R9" i="23" s="1"/>
  <c r="P6" i="23"/>
  <c r="Q8" i="23"/>
  <c r="R8" i="23" s="1"/>
  <c r="P4" i="23"/>
  <c r="P6" i="22"/>
  <c r="P7" i="22"/>
  <c r="Q7" i="22"/>
  <c r="R7" i="22" s="1"/>
  <c r="Q4" i="22"/>
  <c r="R4" i="22" s="1"/>
  <c r="P8" i="22"/>
  <c r="Q8" i="22"/>
  <c r="R8" i="22" s="1"/>
  <c r="P5" i="22"/>
  <c r="P4" i="22"/>
  <c r="Q7" i="21"/>
  <c r="R7" i="21" s="1"/>
  <c r="P7" i="21"/>
  <c r="P5" i="21"/>
  <c r="P6" i="21"/>
  <c r="P8" i="20"/>
  <c r="P14" i="20"/>
  <c r="Q7" i="20"/>
  <c r="R7" i="20" s="1"/>
  <c r="Q12" i="20"/>
  <c r="R12" i="20" s="1"/>
  <c r="P9" i="20"/>
  <c r="Q8" i="20"/>
  <c r="R8" i="20" s="1"/>
  <c r="P13" i="20"/>
  <c r="Q14" i="20"/>
  <c r="R14" i="20" s="1"/>
  <c r="P7" i="20"/>
  <c r="Q13" i="20"/>
  <c r="R13" i="20" s="1"/>
  <c r="P11" i="20"/>
  <c r="Q11" i="20"/>
  <c r="R11" i="20" s="1"/>
  <c r="Q5" i="20"/>
  <c r="R5" i="20" s="1"/>
  <c r="P8" i="19"/>
  <c r="P5" i="19"/>
  <c r="Q5" i="19"/>
  <c r="R5" i="19" s="1"/>
  <c r="P7" i="19"/>
  <c r="Q7" i="19"/>
  <c r="R7" i="19" s="1"/>
  <c r="Q4" i="19"/>
  <c r="R4" i="19" s="1"/>
  <c r="Q9" i="18"/>
  <c r="R9" i="18" s="1"/>
  <c r="Q10" i="18"/>
  <c r="R10" i="18" s="1"/>
  <c r="P6" i="18"/>
  <c r="P9" i="18"/>
  <c r="Q11" i="18"/>
  <c r="R11" i="18" s="1"/>
  <c r="P10" i="18"/>
  <c r="Q4" i="18"/>
  <c r="R4" i="18" s="1"/>
  <c r="P7" i="18"/>
  <c r="Q12" i="16"/>
  <c r="R12" i="16" s="1"/>
  <c r="Q13" i="16"/>
  <c r="R13" i="16" s="1"/>
  <c r="P7" i="16"/>
  <c r="Q7" i="16"/>
  <c r="R7" i="16" s="1"/>
  <c r="P9" i="16"/>
  <c r="P11" i="16"/>
  <c r="Q11" i="16"/>
  <c r="R11" i="16" s="1"/>
  <c r="P4" i="16"/>
  <c r="Q16" i="15"/>
  <c r="R16" i="15" s="1"/>
  <c r="Q17" i="15"/>
  <c r="R17" i="15" s="1"/>
  <c r="P15" i="15"/>
  <c r="P11" i="15"/>
  <c r="Q13" i="15"/>
  <c r="R13" i="15" s="1"/>
  <c r="Q7" i="15"/>
  <c r="R7" i="15" s="1"/>
  <c r="Q12" i="15"/>
  <c r="R12" i="15" s="1"/>
  <c r="P10" i="15"/>
  <c r="P8" i="15"/>
  <c r="Q14" i="15"/>
  <c r="R14" i="15" s="1"/>
  <c r="P12" i="15"/>
  <c r="Q18" i="15"/>
  <c r="R18" i="15" s="1"/>
  <c r="P5" i="15"/>
  <c r="P6" i="15"/>
  <c r="P14" i="15"/>
  <c r="P7" i="15"/>
  <c r="Q6" i="15"/>
  <c r="R6" i="15" s="1"/>
  <c r="P17" i="15"/>
  <c r="Q18" i="14"/>
  <c r="R18" i="14" s="1"/>
  <c r="P17" i="14"/>
  <c r="P13" i="14"/>
  <c r="Q11" i="14"/>
  <c r="R11" i="14" s="1"/>
  <c r="Q14" i="14"/>
  <c r="R14" i="14" s="1"/>
  <c r="Q15" i="14"/>
  <c r="R15" i="14" s="1"/>
  <c r="P11" i="14"/>
  <c r="P9" i="14"/>
  <c r="P10" i="14"/>
  <c r="P16" i="14"/>
  <c r="P12" i="14"/>
  <c r="P7" i="14"/>
  <c r="P19" i="14"/>
  <c r="Q13" i="14"/>
  <c r="R13" i="14" s="1"/>
  <c r="Q12" i="14"/>
  <c r="R12" i="14" s="1"/>
  <c r="Q12" i="2"/>
  <c r="R12" i="2" s="1"/>
  <c r="P5" i="2"/>
  <c r="Q6" i="2"/>
  <c r="R6" i="2" s="1"/>
  <c r="P9" i="2"/>
  <c r="Q4" i="2"/>
  <c r="R4" i="2" s="1"/>
  <c r="P6" i="2"/>
  <c r="P17" i="4"/>
  <c r="P9" i="4"/>
  <c r="Q10" i="4"/>
  <c r="R10" i="4" s="1"/>
  <c r="P12" i="4"/>
  <c r="Q18" i="4"/>
  <c r="R18" i="4" s="1"/>
  <c r="P11" i="4"/>
  <c r="P10" i="4"/>
  <c r="Q8" i="5"/>
  <c r="R8" i="5" s="1"/>
  <c r="P7" i="5"/>
  <c r="Q12" i="5"/>
  <c r="R12" i="5" s="1"/>
  <c r="P16" i="6"/>
  <c r="Q9" i="6"/>
  <c r="R9" i="6" s="1"/>
  <c r="Q8" i="6"/>
  <c r="R8" i="6" s="1"/>
  <c r="P9" i="6"/>
  <c r="P10" i="6"/>
  <c r="P8" i="9"/>
  <c r="Q10" i="9"/>
  <c r="R10" i="9" s="1"/>
  <c r="Q11" i="9"/>
  <c r="R11" i="9" s="1"/>
  <c r="P12" i="9"/>
  <c r="P4" i="9"/>
  <c r="Q6" i="9"/>
  <c r="R6" i="9" s="1"/>
  <c r="P6" i="9"/>
  <c r="P13" i="9"/>
  <c r="Q6" i="10"/>
  <c r="R6" i="10" s="1"/>
  <c r="Q9" i="10"/>
  <c r="R9" i="10" s="1"/>
  <c r="Q8" i="10"/>
  <c r="R8" i="10" s="1"/>
  <c r="P6" i="10"/>
  <c r="Q4" i="10"/>
  <c r="R4" i="10" s="1"/>
  <c r="Q6" i="11"/>
  <c r="R6" i="11" s="1"/>
  <c r="P9" i="11"/>
  <c r="P6" i="11"/>
  <c r="P4" i="11"/>
  <c r="Q26" i="13"/>
  <c r="R26" i="13" s="1"/>
  <c r="Q23" i="13"/>
  <c r="R23" i="13" s="1"/>
  <c r="Q27" i="13"/>
  <c r="R27" i="13" s="1"/>
  <c r="P15" i="13"/>
  <c r="P25" i="13"/>
  <c r="P21" i="13"/>
  <c r="Q14" i="13"/>
  <c r="R14" i="13" s="1"/>
  <c r="Q22" i="13"/>
  <c r="R22" i="13" s="1"/>
  <c r="Q12" i="13"/>
  <c r="R12" i="13" s="1"/>
  <c r="P11" i="13"/>
  <c r="Q10" i="13"/>
  <c r="R10" i="13" s="1"/>
  <c r="P16" i="13"/>
  <c r="Q20" i="13"/>
  <c r="R20" i="13" s="1"/>
  <c r="Q19" i="13"/>
  <c r="R19" i="13" s="1"/>
  <c r="P20" i="13"/>
  <c r="Q30" i="13"/>
  <c r="R30" i="13" s="1"/>
  <c r="P10" i="13"/>
  <c r="Q7" i="13"/>
  <c r="R7" i="13" s="1"/>
  <c r="P6" i="13"/>
  <c r="P26" i="13"/>
  <c r="P29" i="13"/>
  <c r="Q5" i="13"/>
  <c r="R5" i="13" s="1"/>
  <c r="P24" i="13"/>
  <c r="P30" i="13"/>
  <c r="Q18" i="13"/>
  <c r="R18" i="13" s="1"/>
  <c r="Q24" i="13"/>
  <c r="R24" i="13" s="1"/>
  <c r="P5" i="13"/>
  <c r="Q25" i="13"/>
  <c r="R25" i="13" s="1"/>
  <c r="Q13" i="13"/>
  <c r="R13" i="13" s="1"/>
  <c r="Q21" i="13"/>
  <c r="R21" i="13" s="1"/>
  <c r="Q28" i="13"/>
  <c r="R28" i="13" s="1"/>
  <c r="P28" i="13"/>
  <c r="Q11" i="13"/>
  <c r="R11" i="13" s="1"/>
  <c r="P13" i="13"/>
  <c r="P19" i="13"/>
  <c r="P6" i="12"/>
  <c r="Q7" i="12"/>
  <c r="R7" i="12" s="1"/>
  <c r="Q6" i="12"/>
  <c r="R6" i="12" s="1"/>
  <c r="Q5" i="12"/>
  <c r="R5" i="12" s="1"/>
  <c r="P7" i="12"/>
  <c r="P8" i="11"/>
  <c r="P7" i="11"/>
  <c r="Q5" i="11"/>
  <c r="R5" i="11" s="1"/>
  <c r="Q8" i="11"/>
  <c r="R8" i="11" s="1"/>
  <c r="P5" i="11"/>
  <c r="Q10" i="10"/>
  <c r="R10" i="10" s="1"/>
  <c r="Q7" i="10"/>
  <c r="R7" i="10" s="1"/>
  <c r="P10" i="10"/>
  <c r="Q5" i="10"/>
  <c r="R5" i="10" s="1"/>
  <c r="P4" i="10"/>
  <c r="P9" i="10"/>
  <c r="P18" i="9"/>
  <c r="P15" i="9"/>
  <c r="Q12" i="9"/>
  <c r="R12" i="9" s="1"/>
  <c r="P19" i="9"/>
  <c r="P7" i="9"/>
  <c r="Q14" i="9"/>
  <c r="R14" i="9" s="1"/>
  <c r="Q15" i="9"/>
  <c r="R15" i="9" s="1"/>
  <c r="P17" i="9"/>
  <c r="P16" i="9"/>
  <c r="P11" i="9"/>
  <c r="P9" i="9"/>
  <c r="Q4" i="9"/>
  <c r="R4" i="9" s="1"/>
  <c r="Q17" i="9"/>
  <c r="R17" i="9" s="1"/>
  <c r="Q5" i="8"/>
  <c r="R5" i="8" s="1"/>
  <c r="P4" i="8"/>
  <c r="P6" i="7"/>
  <c r="Q7" i="7"/>
  <c r="R7" i="7" s="1"/>
  <c r="P5" i="7"/>
  <c r="Q17" i="6"/>
  <c r="R17" i="6" s="1"/>
  <c r="P14" i="6"/>
  <c r="P11" i="6"/>
  <c r="P12" i="6"/>
  <c r="Q13" i="6"/>
  <c r="R13" i="6" s="1"/>
  <c r="P8" i="6"/>
  <c r="Q15" i="6"/>
  <c r="R15" i="6" s="1"/>
  <c r="Q7" i="6"/>
  <c r="R7" i="6" s="1"/>
  <c r="P15" i="6"/>
  <c r="Q10" i="6"/>
  <c r="R10" i="6" s="1"/>
  <c r="Q11" i="6"/>
  <c r="R11" i="6" s="1"/>
  <c r="Q6" i="6"/>
  <c r="R6" i="6" s="1"/>
  <c r="Q12" i="6"/>
  <c r="R12" i="6" s="1"/>
  <c r="Q15" i="5"/>
  <c r="R15" i="5" s="1"/>
  <c r="Q13" i="5"/>
  <c r="R13" i="5" s="1"/>
  <c r="Q14" i="5"/>
  <c r="R14" i="5" s="1"/>
  <c r="P10" i="5"/>
  <c r="P12" i="5"/>
  <c r="Q6" i="5"/>
  <c r="R6" i="5" s="1"/>
  <c r="P9" i="5"/>
  <c r="P14" i="5"/>
  <c r="Q9" i="5"/>
  <c r="R9" i="5" s="1"/>
  <c r="Q4" i="5"/>
  <c r="R4" i="5" s="1"/>
  <c r="Q16" i="4"/>
  <c r="R16" i="4" s="1"/>
  <c r="P18" i="4"/>
  <c r="Q14" i="4"/>
  <c r="R14" i="4" s="1"/>
  <c r="Q9" i="4"/>
  <c r="R9" i="4" s="1"/>
  <c r="P13" i="4"/>
  <c r="Q11" i="4"/>
  <c r="R11" i="4" s="1"/>
  <c r="Q15" i="4"/>
  <c r="R15" i="4" s="1"/>
  <c r="Q13" i="4"/>
  <c r="R13" i="4" s="1"/>
  <c r="P15" i="4"/>
  <c r="P4" i="4"/>
  <c r="P6" i="3"/>
  <c r="Q5" i="3"/>
  <c r="R5" i="3" s="1"/>
  <c r="P5" i="3"/>
  <c r="Q13" i="2"/>
  <c r="R13" i="2" s="1"/>
  <c r="P12" i="2"/>
  <c r="P11" i="2"/>
  <c r="P10" i="2"/>
  <c r="Q11" i="2"/>
  <c r="R11" i="2" s="1"/>
  <c r="Q8" i="1"/>
  <c r="R8" i="1" s="1"/>
  <c r="P11" i="1"/>
  <c r="Q12" i="1"/>
  <c r="R12" i="1" s="1"/>
  <c r="Q11" i="1"/>
  <c r="R11" i="1" s="1"/>
  <c r="P5" i="1"/>
  <c r="Q5" i="1"/>
  <c r="R5" i="1" s="1"/>
  <c r="Q6" i="1"/>
  <c r="R6" i="1" s="1"/>
  <c r="Q4" i="1"/>
  <c r="R4" i="1" s="1"/>
  <c r="P9" i="1"/>
  <c r="Q7" i="1"/>
  <c r="R7" i="1" s="1"/>
  <c r="M8" i="1"/>
  <c r="M10" i="1"/>
  <c r="Q10" i="1"/>
  <c r="R10" i="1" s="1"/>
  <c r="P4" i="1"/>
  <c r="P8" i="1"/>
  <c r="M9" i="1"/>
  <c r="M7" i="1"/>
  <c r="Q9" i="1"/>
  <c r="R9" i="1" s="1"/>
  <c r="M4" i="1"/>
  <c r="P7" i="1"/>
  <c r="P6" i="1"/>
  <c r="M12" i="1"/>
  <c r="M5" i="1"/>
  <c r="P12" i="1"/>
  <c r="P10" i="1"/>
</calcChain>
</file>

<file path=xl/sharedStrings.xml><?xml version="1.0" encoding="utf-8"?>
<sst xmlns="http://schemas.openxmlformats.org/spreadsheetml/2006/main" count="1098" uniqueCount="323">
  <si>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2" type="noConversion"/>
  </si>
  <si>
    <t>同分比序</t>
    <phoneticPr fontId="2" type="noConversion"/>
  </si>
  <si>
    <t>賽序</t>
    <phoneticPr fontId="2" type="noConversion"/>
  </si>
  <si>
    <t>姓名</t>
    <phoneticPr fontId="2" type="noConversion"/>
  </si>
  <si>
    <t>學校</t>
    <phoneticPr fontId="2" type="noConversion"/>
  </si>
  <si>
    <t>一號 裁判</t>
    <phoneticPr fontId="2" type="noConversion"/>
  </si>
  <si>
    <t>二號 裁判</t>
    <phoneticPr fontId="2" type="noConversion"/>
  </si>
  <si>
    <t>三號 裁判</t>
    <phoneticPr fontId="2" type="noConversion"/>
  </si>
  <si>
    <t>四號 裁判</t>
    <phoneticPr fontId="2" type="noConversion"/>
  </si>
  <si>
    <t>五號 裁判</t>
    <phoneticPr fontId="2" type="noConversion"/>
  </si>
  <si>
    <t>應得  分數</t>
    <phoneticPr fontId="2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</si>
  <si>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2" type="noConversion"/>
  </si>
  <si>
    <t>裁判長    加減分</t>
    <phoneticPr fontId="2" type="noConversion"/>
  </si>
  <si>
    <t>最後  得分</t>
    <phoneticPr fontId="2" type="noConversion"/>
  </si>
  <si>
    <t>名次</t>
  </si>
  <si>
    <t>最高分</t>
    <phoneticPr fontId="2" type="noConversion"/>
  </si>
  <si>
    <t>最低分</t>
    <phoneticPr fontId="2" type="noConversion"/>
  </si>
  <si>
    <t>最高低分扣除值</t>
    <phoneticPr fontId="2" type="noConversion"/>
  </si>
  <si>
    <t>最高低分平均</t>
    <phoneticPr fontId="2" type="noConversion"/>
  </si>
  <si>
    <t>最高低分平均與最後得分差距</t>
    <phoneticPr fontId="2" type="noConversion"/>
  </si>
  <si>
    <t>崇德國中</t>
  </si>
  <si>
    <t>正心中學</t>
  </si>
  <si>
    <t>沈庭妤</t>
  </si>
  <si>
    <t>崙背國中</t>
  </si>
  <si>
    <t>斗六國中</t>
  </si>
  <si>
    <t>裁判員簽名:</t>
    <phoneticPr fontId="2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</si>
  <si>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若無法分出勝負，則同分者名次並列。</t>
    </r>
    <phoneticPr fontId="2" type="noConversion"/>
  </si>
  <si>
    <t>雲林縣113年秋季縣長盃國武術錦標賽【國中男子組國術-北拳】比賽名單 甲1場</t>
    <phoneticPr fontId="2" type="noConversion"/>
  </si>
  <si>
    <t>沈煜博</t>
    <phoneticPr fontId="2" type="noConversion"/>
  </si>
  <si>
    <t>正心中學</t>
    <phoneticPr fontId="2" type="noConversion"/>
  </si>
  <si>
    <t>斗六國中</t>
    <phoneticPr fontId="2" type="noConversion"/>
  </si>
  <si>
    <t>黃友廷</t>
  </si>
  <si>
    <t>黃友廷</t>
    <phoneticPr fontId="2" type="noConversion"/>
  </si>
  <si>
    <t>黃品豪</t>
    <phoneticPr fontId="2" type="noConversion"/>
  </si>
  <si>
    <t>李傳森</t>
    <phoneticPr fontId="2" type="noConversion"/>
  </si>
  <si>
    <t>王義誠</t>
    <phoneticPr fontId="2" type="noConversion"/>
  </si>
  <si>
    <t>飛沙國中</t>
  </si>
  <si>
    <t>飛沙國中</t>
    <phoneticPr fontId="2" type="noConversion"/>
  </si>
  <si>
    <t>王閎平</t>
    <phoneticPr fontId="2" type="noConversion"/>
  </si>
  <si>
    <t>楊易璋</t>
    <phoneticPr fontId="2" type="noConversion"/>
  </si>
  <si>
    <t>崙背國中</t>
    <phoneticPr fontId="2" type="noConversion"/>
  </si>
  <si>
    <t>王奕勛</t>
    <phoneticPr fontId="2" type="noConversion"/>
  </si>
  <si>
    <t>李瑞展</t>
    <phoneticPr fontId="2" type="noConversion"/>
  </si>
  <si>
    <t>備註: 合計9位選手參賽,取5名。</t>
    <phoneticPr fontId="2" type="noConversion"/>
  </si>
  <si>
    <t>雲林縣113年秋季縣長盃國武術錦標賽【國中女子組國術-北拳】比賽名單 甲2場</t>
    <phoneticPr fontId="2" type="noConversion"/>
  </si>
  <si>
    <t>備註: 合計10位選手參賽,取5名。</t>
    <phoneticPr fontId="2" type="noConversion"/>
  </si>
  <si>
    <t>黃敏慈</t>
  </si>
  <si>
    <t>馬若恩</t>
  </si>
  <si>
    <t>東仁國中</t>
  </si>
  <si>
    <t>顏宥萱</t>
  </si>
  <si>
    <t>張羽岑</t>
  </si>
  <si>
    <t>林妤璇</t>
  </si>
  <si>
    <t>林佳怡</t>
  </si>
  <si>
    <t>文生中學</t>
  </si>
  <si>
    <t>陳湲騏</t>
  </si>
  <si>
    <t>土庫國中</t>
  </si>
  <si>
    <t>林千芊</t>
  </si>
  <si>
    <t>李宜瑄</t>
  </si>
  <si>
    <t>華德福實
驗高中</t>
    <phoneticPr fontId="2" type="noConversion"/>
  </si>
  <si>
    <t>最高、低分扣除</t>
    <phoneticPr fontId="2" type="noConversion"/>
  </si>
  <si>
    <t>同分判定方式說明：當競賽成績同分後(最後得分)，將五位裁判給分中最高與最低分數總加平均後，此分數最接近原本分數者勝出。              
若無法分出勝負，則同分者名次並列。</t>
    <phoneticPr fontId="2" type="noConversion"/>
  </si>
  <si>
    <t>台西國中</t>
  </si>
  <si>
    <t>台西國中</t>
    <phoneticPr fontId="2" type="noConversion"/>
  </si>
  <si>
    <t>雲林縣113年秋季縣長盃國武術錦標賽【社會女子組國術-北拳】比賽名單 甲3場</t>
    <phoneticPr fontId="2" type="noConversion"/>
  </si>
  <si>
    <t>曾筠芸</t>
  </si>
  <si>
    <t>曾暐恩</t>
  </si>
  <si>
    <t>王旆絨</t>
  </si>
  <si>
    <t>斗六家商</t>
  </si>
  <si>
    <t>虎尾農工</t>
  </si>
  <si>
    <t>雲林縣113年秋季縣長盃國武術錦標賽【國小男子高年級組國術-北拳】比賽名單 甲4場</t>
    <phoneticPr fontId="2" type="noConversion"/>
  </si>
  <si>
    <t>留定安</t>
  </si>
  <si>
    <t>林頭國小</t>
  </si>
  <si>
    <t>楊凱恩</t>
  </si>
  <si>
    <t>斗六國小</t>
  </si>
  <si>
    <t>李柏承</t>
  </si>
  <si>
    <t>公誠國小</t>
  </si>
  <si>
    <t>林鉦翰</t>
  </si>
  <si>
    <t>崙豐國小</t>
  </si>
  <si>
    <t>林煒棠</t>
  </si>
  <si>
    <t>李原臻</t>
  </si>
  <si>
    <t>吳逸軒</t>
  </si>
  <si>
    <t>崙背國小</t>
  </si>
  <si>
    <t>林詣勛</t>
  </si>
  <si>
    <t>沈裕惟</t>
  </si>
  <si>
    <t>安慶國小</t>
  </si>
  <si>
    <t>陳育勛</t>
  </si>
  <si>
    <t>鎮西國小</t>
  </si>
  <si>
    <t>王翊杰</t>
  </si>
  <si>
    <t>林思叡</t>
  </si>
  <si>
    <t>雲林國小</t>
  </si>
  <si>
    <t>林允鉉</t>
  </si>
  <si>
    <t>許幃棆</t>
  </si>
  <si>
    <t>林群耀</t>
  </si>
  <si>
    <t>備註: 合計15位選手參賽,取8名。</t>
    <phoneticPr fontId="2" type="noConversion"/>
  </si>
  <si>
    <t>雲林縣113年秋季縣長盃國武術錦標賽【國小女子高年級組國術-北拳】比賽名單 甲5場</t>
    <phoneticPr fontId="2" type="noConversion"/>
  </si>
  <si>
    <t>方姿涵</t>
  </si>
  <si>
    <t>南光國小</t>
  </si>
  <si>
    <t>丁筱淇</t>
  </si>
  <si>
    <t>林涵鈺</t>
  </si>
  <si>
    <t>陳愛霓</t>
  </si>
  <si>
    <t>劉欣曄</t>
  </si>
  <si>
    <t>吳芸寧</t>
  </si>
  <si>
    <t>莿桐國小</t>
  </si>
  <si>
    <t>林芷瑩</t>
  </si>
  <si>
    <t>吳孟翔</t>
  </si>
  <si>
    <t>林家俞</t>
  </si>
  <si>
    <t>莊欣霖</t>
  </si>
  <si>
    <t>洪子馨</t>
  </si>
  <si>
    <t>饒平國小</t>
  </si>
  <si>
    <t>劉宥均</t>
  </si>
  <si>
    <t>備註: 合計12位選手參賽,取6名。</t>
    <phoneticPr fontId="2" type="noConversion"/>
  </si>
  <si>
    <t>雲林縣113年秋季縣長盃國武術錦標賽【國小男子低年級組國術-北拳】比賽名單 甲6場</t>
    <phoneticPr fontId="2" type="noConversion"/>
  </si>
  <si>
    <t>備註: 合計14位選手參賽,取7名。</t>
    <phoneticPr fontId="2" type="noConversion"/>
  </si>
  <si>
    <t>鄭又睿</t>
  </si>
  <si>
    <t>沈睿騰</t>
  </si>
  <si>
    <t>簡均育</t>
  </si>
  <si>
    <t>江承澤</t>
  </si>
  <si>
    <t>林原辰</t>
  </si>
  <si>
    <t>林詣凱</t>
  </si>
  <si>
    <t>張宸諳</t>
  </si>
  <si>
    <t>楊本恩</t>
  </si>
  <si>
    <t>鎮南國小</t>
  </si>
  <si>
    <t>林楷澄</t>
  </si>
  <si>
    <t>蔡信宏</t>
  </si>
  <si>
    <t>許恆睿</t>
  </si>
  <si>
    <t>謝秉澤</t>
  </si>
  <si>
    <t>蔡秉叡</t>
  </si>
  <si>
    <t>鎮東國小</t>
  </si>
  <si>
    <t>黃熾德</t>
  </si>
  <si>
    <t>雲林縣113年秋季縣長盃國武術錦標賽【國小女子低年級組國術-北拳】比賽名單 甲7場</t>
    <phoneticPr fontId="2" type="noConversion"/>
  </si>
  <si>
    <t>備註: 合計4位選手參賽,取2名。</t>
    <phoneticPr fontId="2" type="noConversion"/>
  </si>
  <si>
    <t>陳妍蓁</t>
  </si>
  <si>
    <t>林可晴</t>
  </si>
  <si>
    <t>孫翊綺</t>
  </si>
  <si>
    <t>蔡芷棋</t>
  </si>
  <si>
    <t>雲林縣113年秋季縣長盃國武術錦標賽【社會男子組國術-南拳】比賽名單 甲8場</t>
    <phoneticPr fontId="2" type="noConversion"/>
  </si>
  <si>
    <t>備註: 合計2位選手參賽,取1名。</t>
    <phoneticPr fontId="2" type="noConversion"/>
  </si>
  <si>
    <t>楊昌憲</t>
  </si>
  <si>
    <t>西螺農工</t>
  </si>
  <si>
    <t>張家畯</t>
  </si>
  <si>
    <t>大成商工</t>
  </si>
  <si>
    <t>雲林縣113年秋季縣長盃國武術錦標賽【國中男子組國術-南拳】比賽名單 甲9場</t>
    <phoneticPr fontId="2" type="noConversion"/>
  </si>
  <si>
    <t>備註: 合計16位選手參賽,取8名。</t>
    <phoneticPr fontId="2" type="noConversion"/>
  </si>
  <si>
    <t>吳峻愷</t>
  </si>
  <si>
    <t>北港國中</t>
  </si>
  <si>
    <t>賴秉澤</t>
  </si>
  <si>
    <t>張丞毅</t>
  </si>
  <si>
    <t>李英傑</t>
  </si>
  <si>
    <t>吳肇倫</t>
  </si>
  <si>
    <t>吳崇瑋</t>
  </si>
  <si>
    <t>蕭慶鴻</t>
  </si>
  <si>
    <t>建國國中</t>
  </si>
  <si>
    <t>張家銓</t>
  </si>
  <si>
    <t>石榴國中</t>
  </si>
  <si>
    <t>陳有琦</t>
  </si>
  <si>
    <t>元長國中</t>
  </si>
  <si>
    <t>温柏焱</t>
  </si>
  <si>
    <t>蘇泳銘</t>
  </si>
  <si>
    <t>曾浚騰</t>
  </si>
  <si>
    <t>丁彥鈞</t>
  </si>
  <si>
    <t>李原瑞</t>
  </si>
  <si>
    <t>林許
士耘</t>
    <phoneticPr fontId="2" type="noConversion"/>
  </si>
  <si>
    <t>雲林縣113年秋季縣長盃國武術錦標賽【國中女子組國術-南拳】比賽名單 甲10場</t>
    <phoneticPr fontId="2" type="noConversion"/>
  </si>
  <si>
    <t>備註: 合計7位選手參賽,取4名。</t>
    <phoneticPr fontId="2" type="noConversion"/>
  </si>
  <si>
    <t>張萱薇</t>
  </si>
  <si>
    <t>陳禹涵</t>
  </si>
  <si>
    <t>吳綺鳳</t>
  </si>
  <si>
    <t>林芯慧</t>
  </si>
  <si>
    <t>林佳茵</t>
  </si>
  <si>
    <t>林家潁</t>
  </si>
  <si>
    <t>陳品璇</t>
  </si>
  <si>
    <t>雲林縣113年秋季縣長盃國武術錦標賽【國小男子高年級組國術-廣東系列南拳】比賽名單 甲11場</t>
    <phoneticPr fontId="2" type="noConversion"/>
  </si>
  <si>
    <t>劉宥賢</t>
  </si>
  <si>
    <t>盧柏硯</t>
  </si>
  <si>
    <t>紀秉宏</t>
  </si>
  <si>
    <t>三崙國小</t>
  </si>
  <si>
    <t>陳建勳</t>
  </si>
  <si>
    <t>李奕佐</t>
  </si>
  <si>
    <t>雲林縣113年秋季縣長盃國武術錦標賽【國小女子高年級組國術-廣東系列南拳】比賽名單 甲12場</t>
    <phoneticPr fontId="2" type="noConversion"/>
  </si>
  <si>
    <t>備註: 合計6位選手參賽,取3名。</t>
    <phoneticPr fontId="2" type="noConversion"/>
  </si>
  <si>
    <t>李昀瑾</t>
  </si>
  <si>
    <t>廖苡倢</t>
  </si>
  <si>
    <t>石郁慈</t>
  </si>
  <si>
    <t>雲林縣113年秋季縣長盃國武術錦標賽【國小男子高年級組國術-福建系列南拳】比賽名單 甲13場</t>
    <phoneticPr fontId="2" type="noConversion"/>
  </si>
  <si>
    <t>林哲宇</t>
  </si>
  <si>
    <t>蕭崇翰</t>
  </si>
  <si>
    <t>北辰國小</t>
  </si>
  <si>
    <t>蘇泉澐</t>
  </si>
  <si>
    <t>信義國小</t>
  </si>
  <si>
    <t>林輊翰</t>
  </si>
  <si>
    <t>尚德國小</t>
  </si>
  <si>
    <t>丁泉翔</t>
  </si>
  <si>
    <t>蔡侑杰</t>
  </si>
  <si>
    <t>江承哲</t>
  </si>
  <si>
    <t>丁彥翔</t>
  </si>
  <si>
    <t>林泳薰</t>
  </si>
  <si>
    <t>楊特語</t>
  </si>
  <si>
    <t>蔡政哲</t>
  </si>
  <si>
    <t>東光國小</t>
  </si>
  <si>
    <t>陳佑郡</t>
  </si>
  <si>
    <t>林宗諺</t>
  </si>
  <si>
    <t>文光國小</t>
  </si>
  <si>
    <t>蘇彥同</t>
  </si>
  <si>
    <t>虎尾國小</t>
  </si>
  <si>
    <t>蘇彥舟</t>
  </si>
  <si>
    <t>周冠佑</t>
  </si>
  <si>
    <t>廣興國小</t>
  </si>
  <si>
    <t>陳佑全</t>
  </si>
  <si>
    <t>宏仁國小</t>
  </si>
  <si>
    <t>黃宇翰</t>
  </si>
  <si>
    <t>黃莛惟</t>
  </si>
  <si>
    <t>李思愷</t>
  </si>
  <si>
    <t>南陽國小</t>
  </si>
  <si>
    <t>李沐庭</t>
  </si>
  <si>
    <t>魏梓翔</t>
  </si>
  <si>
    <t>郭星佑</t>
  </si>
  <si>
    <t>林子恩</t>
  </si>
  <si>
    <t>蔦松國小</t>
  </si>
  <si>
    <t>廖廷恩</t>
  </si>
  <si>
    <t>廖亭鋒</t>
  </si>
  <si>
    <t>林威成</t>
  </si>
  <si>
    <t>台西國小</t>
  </si>
  <si>
    <t>雲林縣113年秋季縣長盃國武術錦標賽【國小女子高年級組國術-福建系列南拳】比賽名單 甲14場</t>
    <phoneticPr fontId="2" type="noConversion"/>
  </si>
  <si>
    <t>王彥晶</t>
  </si>
  <si>
    <t>趙子彤</t>
  </si>
  <si>
    <t>洪綵翎</t>
  </si>
  <si>
    <t>邱韵涵</t>
  </si>
  <si>
    <t>蔡宜臻</t>
  </si>
  <si>
    <t>陳亮妍</t>
  </si>
  <si>
    <t>吳恩綾</t>
  </si>
  <si>
    <t>吳芮姍</t>
  </si>
  <si>
    <t>陳宥茹</t>
  </si>
  <si>
    <t>黃惠琳</t>
  </si>
  <si>
    <t>黃巧樂</t>
  </si>
  <si>
    <t>吳宜萱</t>
  </si>
  <si>
    <t>黃馨玉</t>
  </si>
  <si>
    <t>林昕潁</t>
  </si>
  <si>
    <t>李婉萱</t>
  </si>
  <si>
    <t>元長國小</t>
  </si>
  <si>
    <t>雲林縣113年秋季縣長盃國武術錦標賽【國小男子低年級組國術-南拳】比賽名單 甲15場</t>
    <phoneticPr fontId="2" type="noConversion"/>
  </si>
  <si>
    <t>蕭宇恩</t>
  </si>
  <si>
    <t>蔡旻展</t>
  </si>
  <si>
    <t>林和豫</t>
  </si>
  <si>
    <t>吳瑞恩</t>
  </si>
  <si>
    <t>許右宗</t>
  </si>
  <si>
    <t>魏梓安</t>
  </si>
  <si>
    <t>蔡竑暘</t>
  </si>
  <si>
    <t>蘇柏彰</t>
  </si>
  <si>
    <t>林杰樇</t>
  </si>
  <si>
    <t>黃聖鈞</t>
  </si>
  <si>
    <t>黃竑叡</t>
  </si>
  <si>
    <t>林晢硯</t>
  </si>
  <si>
    <t>李承翰</t>
  </si>
  <si>
    <t>凌尚詣</t>
  </si>
  <si>
    <t>備註: 合計16位選手參賽，取8名。</t>
    <phoneticPr fontId="2" type="noConversion"/>
  </si>
  <si>
    <t>備註: 合計27位選手參賽，取8名。</t>
    <phoneticPr fontId="2" type="noConversion"/>
  </si>
  <si>
    <t>備註: 合計4位選手參賽，取2名。</t>
    <phoneticPr fontId="2" type="noConversion"/>
  </si>
  <si>
    <t>備註: 合計15位選手參賽，取8名。#合併賽事，#林晢硯、李承翰、凌尚詣 羅漢化技 #謝秉澤 廣東系列南拳</t>
    <phoneticPr fontId="2" type="noConversion"/>
  </si>
  <si>
    <t>雲林縣113年秋季縣長盃國武術錦標賽【國小女子低年級組國術-南拳】比賽名單 甲16場</t>
    <phoneticPr fontId="2" type="noConversion"/>
  </si>
  <si>
    <t>王瑄綺</t>
  </si>
  <si>
    <t>備註: 合計10位選手參賽，取5名。#合併賽事，#余佳織-廣東系列南拳 #王瑄綺、林芷媱-羅漢化技 #林郁安-福建系列南拳、羅漢化技擇一</t>
    <phoneticPr fontId="2" type="noConversion"/>
  </si>
  <si>
    <t>林郁安</t>
  </si>
  <si>
    <t>陳芊安</t>
  </si>
  <si>
    <t>温佳蓉</t>
  </si>
  <si>
    <t>李沛宜</t>
  </si>
  <si>
    <t>吳姿涵</t>
  </si>
  <si>
    <t>曾詠庭</t>
  </si>
  <si>
    <t>林芷媱</t>
  </si>
  <si>
    <t>余佳織</t>
  </si>
  <si>
    <t>雲林縣113年秋季縣長盃國武術錦標賽【社會男子組國術-羅漢化技】比賽名單 甲17場</t>
    <phoneticPr fontId="2" type="noConversion"/>
  </si>
  <si>
    <t>備註: 合計2位選手參賽，取1名。</t>
    <phoneticPr fontId="2" type="noConversion"/>
  </si>
  <si>
    <t>雲林縣113年秋季縣長盃國武術錦標賽【國中男子組國術-羅漢化技】比賽名單 甲18場</t>
    <phoneticPr fontId="2" type="noConversion"/>
  </si>
  <si>
    <t>備註: 合計8位選手參賽，取4名。</t>
    <phoneticPr fontId="2" type="noConversion"/>
  </si>
  <si>
    <t>廖聿逵</t>
  </si>
  <si>
    <t>莊璨愷</t>
  </si>
  <si>
    <t>蔡宗諺</t>
  </si>
  <si>
    <t>蔡明宗</t>
  </si>
  <si>
    <t>王坤達</t>
  </si>
  <si>
    <t>雲林縣113年秋季縣長盃國武術錦標賽【國中女子組國術-羅漢化技】比賽名單 甲19場</t>
    <phoneticPr fontId="2" type="noConversion"/>
  </si>
  <si>
    <t>備註: 合計5位選手參賽，取3名。</t>
    <phoneticPr fontId="2" type="noConversion"/>
  </si>
  <si>
    <t>湖美琪</t>
  </si>
  <si>
    <t>廖云瞳</t>
  </si>
  <si>
    <t>林心怡</t>
  </si>
  <si>
    <t>林郁彤</t>
  </si>
  <si>
    <t>雲林縣113年秋季縣長盃國武術錦標賽【國小男子高年級組國術-羅漢化技】比賽名單 甲20場</t>
    <phoneticPr fontId="2" type="noConversion"/>
  </si>
  <si>
    <t>備註: 合計11位選手參賽，取6名。</t>
    <phoneticPr fontId="2" type="noConversion"/>
  </si>
  <si>
    <t>蔡承諺</t>
  </si>
  <si>
    <t>蔡承恩</t>
  </si>
  <si>
    <t>鄭勝太</t>
  </si>
  <si>
    <t>張英杰</t>
  </si>
  <si>
    <t>鍾富棠</t>
  </si>
  <si>
    <t>歐星漢</t>
  </si>
  <si>
    <t>林軍廷</t>
  </si>
  <si>
    <t>雲林縣113年秋季縣長盃國武術錦標賽【國小女子高年級組國術-羅漢化技】比賽名單 甲21場</t>
    <phoneticPr fontId="2" type="noConversion"/>
  </si>
  <si>
    <t>許語恩</t>
  </si>
  <si>
    <t>曾靖茵</t>
  </si>
  <si>
    <t>吳靖絨</t>
  </si>
  <si>
    <t>建華國小</t>
  </si>
  <si>
    <t>丁宥妤</t>
  </si>
  <si>
    <t>雲林縣113年秋季縣長盃國武術錦標賽【國中男子組國術-奇門兵器】比賽名單 甲22場</t>
    <phoneticPr fontId="2" type="noConversion"/>
  </si>
  <si>
    <t>劉崇馼</t>
  </si>
  <si>
    <t>廖子豪</t>
  </si>
  <si>
    <t>西螺國中</t>
  </si>
  <si>
    <t>姚勝丰</t>
  </si>
  <si>
    <t>雲林縣113年秋季縣長盃國武術錦標賽【國中女子組國術-奇門兵器】比賽名單 甲23場</t>
    <phoneticPr fontId="2" type="noConversion"/>
  </si>
  <si>
    <t>備註: 合計7位選手參賽，取4名。#合併賽事，#張羽岑 奇門兵器&amp;雙兵器擇一</t>
    <phoneticPr fontId="2" type="noConversion"/>
  </si>
  <si>
    <t>陳宥靜</t>
  </si>
  <si>
    <t>雲林縣113年秋季縣長盃國武術錦標賽【國小男子高年級組國術-奇門兵器】比賽名單 甲24場</t>
    <phoneticPr fontId="2" type="noConversion"/>
  </si>
  <si>
    <t>雲林縣113年秋季縣長盃國武術錦標賽【國小男子低年級組國術-奇門兵器】比賽名單 甲25場</t>
    <phoneticPr fontId="2" type="noConversion"/>
  </si>
  <si>
    <t>陳侑宏</t>
  </si>
  <si>
    <t>洪立晨</t>
  </si>
  <si>
    <t>備註: 合計3位選手參賽，取2名。#合併賽事，#林和豫 雙兵器</t>
    <phoneticPr fontId="2" type="noConversion"/>
  </si>
  <si>
    <t>雲林縣113年秋季縣長盃國武術錦標賽【國中男子組國術-短兵器】比賽名單 甲26場</t>
    <phoneticPr fontId="2" type="noConversion"/>
  </si>
  <si>
    <t>陳炯叡</t>
  </si>
  <si>
    <t>林順慶</t>
  </si>
  <si>
    <t>斗南高中</t>
  </si>
  <si>
    <t>劉秉承</t>
  </si>
  <si>
    <t>備註: 合計3位選手參賽，取2名。</t>
    <phoneticPr fontId="2" type="noConversion"/>
  </si>
  <si>
    <t>雲林縣113年秋季縣長盃國武術錦標賽【國小男子低年級組國術-短兵器】比賽名單 甲27場</t>
    <phoneticPr fontId="2" type="noConversion"/>
  </si>
  <si>
    <t>江牧謙</t>
  </si>
  <si>
    <t>備註: 合計3位選手參賽，取2名。#合併賽事，#洪立晨-刀術，#江牧謙、林原辰-劍術</t>
    <phoneticPr fontId="2" type="noConversion"/>
  </si>
  <si>
    <t>廖芷云</t>
    <phoneticPr fontId="2" type="noConversion"/>
  </si>
  <si>
    <t>備註: 合計4位選手參賽,取2名。#合併賽事，#廖芷云-金羅漢少林連環拳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</si>
</sst>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"/>
    <numFmt numFmtId="177" formatCode="0.0000000_ ;[Red]\-0.0000000\ "/>
  </numFmts>
  <fonts count="14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rgb="FF0070C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2" fillId="0" borderId="4" xfId="0" applyFont="1" applyBorder="1">
      <alignment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2" fillId="0" borderId="6" xfId="0" applyFont="1" applyBorder="1">
      <alignment vertical="center"/>
    </xf>
    <xf numFmtId="0" fontId="1" fillId="0" borderId="0" xfId="0" applyFo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7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4" zoomScale="98" zoomScaleNormal="98" workbookViewId="0">
      <selection activeCell="D12" sqref="D12"/>
    </sheetView>
  </sheetViews>
  <sheetFormatPr defaultRowHeight="16.2" x14ac:dyDescent="0.3"/>
  <cols>
    <col min="1" max="1" width="9" bestFit="1" customWidth="1"/>
    <col min="3" max="3" width="10.88671875" customWidth="1"/>
    <col min="4" max="4" width="16.77734375" bestFit="1" customWidth="1"/>
    <col min="12" max="17" width="9" bestFit="1" customWidth="1"/>
    <col min="18" max="18" width="12.88671875" bestFit="1" customWidth="1"/>
  </cols>
  <sheetData>
    <row r="1" spans="1:18" x14ac:dyDescent="0.3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2"/>
      <c r="O1" s="2"/>
      <c r="P1" s="3"/>
      <c r="Q1" s="3"/>
      <c r="R1" s="2"/>
    </row>
    <row r="2" spans="1:18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 t="s">
        <v>0</v>
      </c>
      <c r="O2" s="34"/>
      <c r="P2" s="34"/>
      <c r="Q2" s="34" t="s">
        <v>1</v>
      </c>
      <c r="R2" s="34"/>
    </row>
    <row r="3" spans="1:18" ht="41.4" x14ac:dyDescent="0.3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0" t="s">
        <v>28</v>
      </c>
      <c r="C4" s="20" t="s">
        <v>29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0" t="s">
        <v>42</v>
      </c>
      <c r="C5" s="20" t="s">
        <v>40</v>
      </c>
      <c r="D5" s="14"/>
      <c r="E5" s="4"/>
      <c r="F5" s="4"/>
      <c r="G5" s="4"/>
      <c r="H5" s="4"/>
      <c r="I5" s="4"/>
      <c r="J5" s="4"/>
      <c r="K5" s="4"/>
      <c r="L5" s="4">
        <f t="shared" ref="L5:L12" si="0">SUM(J5:K5)</f>
        <v>0</v>
      </c>
      <c r="M5" s="4">
        <f t="shared" ref="M5:M12" si="1">RANK(L5,$L$4:$L$12)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2" si="2">AVERAGE(N5:O5)</f>
        <v>0</v>
      </c>
      <c r="R5" s="22">
        <f t="shared" ref="R5:R12" si="3">L5-Q5</f>
        <v>0</v>
      </c>
    </row>
    <row r="6" spans="1:18" ht="30" customHeight="1" x14ac:dyDescent="0.3">
      <c r="A6" s="13">
        <v>3</v>
      </c>
      <c r="B6" s="20" t="s">
        <v>39</v>
      </c>
      <c r="C6" s="20" t="s">
        <v>40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 t="shared" si="1"/>
        <v>1</v>
      </c>
      <c r="N6" s="15">
        <f t="shared" ref="N6:N12" si="4">MAX(D6:H6)</f>
        <v>0</v>
      </c>
      <c r="O6" s="15">
        <f t="shared" ref="O6:O12" si="5">MIN(D6:H6)</f>
        <v>0</v>
      </c>
      <c r="P6" s="1">
        <f t="shared" ref="P6:P12" si="6">SUM(I6-N6-O6)</f>
        <v>0</v>
      </c>
      <c r="Q6" s="1">
        <f t="shared" si="2"/>
        <v>0</v>
      </c>
      <c r="R6" s="21">
        <f t="shared" si="3"/>
        <v>0</v>
      </c>
    </row>
    <row r="7" spans="1:18" ht="30" customHeight="1" x14ac:dyDescent="0.3">
      <c r="A7" s="13">
        <v>4</v>
      </c>
      <c r="B7" s="20" t="s">
        <v>34</v>
      </c>
      <c r="C7" s="20" t="s">
        <v>30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 t="shared" si="1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30" customHeight="1" x14ac:dyDescent="0.3">
      <c r="A8" s="13">
        <v>5</v>
      </c>
      <c r="B8" s="20" t="s">
        <v>41</v>
      </c>
      <c r="C8" s="20" t="s">
        <v>29</v>
      </c>
      <c r="D8" s="14"/>
      <c r="E8" s="4"/>
      <c r="F8" s="4"/>
      <c r="G8" s="16"/>
      <c r="H8" s="4"/>
      <c r="I8" s="4"/>
      <c r="J8" s="4"/>
      <c r="K8" s="4"/>
      <c r="L8" s="4">
        <f t="shared" si="0"/>
        <v>0</v>
      </c>
      <c r="M8" s="4">
        <f t="shared" si="1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30" customHeight="1" x14ac:dyDescent="0.3">
      <c r="A9" s="13">
        <v>6</v>
      </c>
      <c r="B9" s="20" t="s">
        <v>35</v>
      </c>
      <c r="C9" s="20" t="s">
        <v>37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1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30" customHeight="1" x14ac:dyDescent="0.3">
      <c r="A10" s="13">
        <v>7</v>
      </c>
      <c r="B10" s="20" t="s">
        <v>33</v>
      </c>
      <c r="C10" s="20" t="s">
        <v>30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1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30" customHeight="1" x14ac:dyDescent="0.3">
      <c r="A11" s="13">
        <v>8</v>
      </c>
      <c r="B11" s="20" t="s">
        <v>38</v>
      </c>
      <c r="C11" s="20" t="s">
        <v>37</v>
      </c>
      <c r="D11" s="14"/>
      <c r="E11" s="4"/>
      <c r="F11" s="4"/>
      <c r="G11" s="4"/>
      <c r="H11" s="4"/>
      <c r="I11" s="4"/>
      <c r="J11" s="4"/>
      <c r="K11" s="4"/>
      <c r="L11" s="4">
        <f t="shared" ref="L11" si="7">SUM(J11:K11)</f>
        <v>0</v>
      </c>
      <c r="M11" s="4">
        <f t="shared" ref="M11" si="8">RANK(L11,$L$4:$L$12)</f>
        <v>1</v>
      </c>
      <c r="N11" s="15">
        <f t="shared" ref="N11" si="9">MAX(D11:H11)</f>
        <v>0</v>
      </c>
      <c r="O11" s="15">
        <f t="shared" ref="O11" si="10">MIN(D11:H11)</f>
        <v>0</v>
      </c>
      <c r="P11" s="1">
        <f t="shared" ref="P11" si="11">SUM(I11-N11-O11)</f>
        <v>0</v>
      </c>
      <c r="Q11" s="1">
        <f t="shared" ref="Q11" si="12">AVERAGE(N11:O11)</f>
        <v>0</v>
      </c>
      <c r="R11" s="21">
        <f t="shared" ref="R11" si="13">L11-Q11</f>
        <v>0</v>
      </c>
    </row>
    <row r="12" spans="1:18" ht="30" customHeight="1" x14ac:dyDescent="0.3">
      <c r="A12" s="13">
        <v>9</v>
      </c>
      <c r="B12" s="23" t="s">
        <v>32</v>
      </c>
      <c r="C12" s="23" t="s">
        <v>30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1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2">
        <f t="shared" si="3"/>
        <v>0</v>
      </c>
    </row>
    <row r="13" spans="1:18" ht="30" customHeight="1" x14ac:dyDescent="0.3">
      <c r="A13" s="35" t="s">
        <v>43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6"/>
      <c r="O13" s="36"/>
      <c r="P13" s="3"/>
      <c r="Q13" s="3"/>
      <c r="R13" s="2"/>
    </row>
    <row r="14" spans="1:18" ht="30" customHeight="1" x14ac:dyDescent="0.3">
      <c r="A14" s="18"/>
      <c r="B14" s="18"/>
      <c r="C14" s="37" t="s">
        <v>25</v>
      </c>
      <c r="D14" s="37"/>
      <c r="E14" s="3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3"/>
      <c r="Q14" s="3"/>
      <c r="R14" s="2"/>
    </row>
    <row r="15" spans="1:18" ht="40.200000000000003" customHeight="1" x14ac:dyDescent="0.3">
      <c r="A15" s="32" t="s">
        <v>26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</sheetData>
  <sortState ref="B4:D12">
    <sortCondition ref="D4:D12"/>
  </sortState>
  <mergeCells count="6">
    <mergeCell ref="A15:R15"/>
    <mergeCell ref="A1:M2"/>
    <mergeCell ref="N2:P2"/>
    <mergeCell ref="Q2:R2"/>
    <mergeCell ref="A13:O13"/>
    <mergeCell ref="C14:E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70" zoomScaleNormal="70" workbookViewId="0">
      <selection activeCell="D13" sqref="D13"/>
    </sheetView>
  </sheetViews>
  <sheetFormatPr defaultRowHeight="16.2" x14ac:dyDescent="0.3"/>
  <cols>
    <col min="1" max="1" width="9" bestFit="1" customWidth="1"/>
    <col min="3" max="3" width="10.88671875" customWidth="1"/>
    <col min="4" max="4" width="16.77734375" bestFit="1" customWidth="1"/>
    <col min="12" max="17" width="9" bestFit="1" customWidth="1"/>
    <col min="18" max="18" width="12.88671875" bestFit="1" customWidth="1"/>
  </cols>
  <sheetData>
    <row r="1" spans="1:18" x14ac:dyDescent="0.3">
      <c r="A1" s="38" t="s">
        <v>44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41.4" x14ac:dyDescent="0.3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5" t="s">
        <v>22</v>
      </c>
      <c r="C4" s="26" t="s">
        <v>29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49</v>
      </c>
      <c r="C5" s="26" t="s">
        <v>30</v>
      </c>
      <c r="D5" s="14"/>
      <c r="E5" s="4"/>
      <c r="F5" s="4"/>
      <c r="G5" s="4"/>
      <c r="H5" s="4"/>
      <c r="I5" s="4"/>
      <c r="J5" s="4"/>
      <c r="K5" s="4"/>
      <c r="L5" s="4">
        <f t="shared" ref="L5:L12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2" si="2">AVERAGE(N5:O5)</f>
        <v>0</v>
      </c>
      <c r="R5" s="22">
        <f t="shared" ref="R5:R12" si="3">L5-Q5</f>
        <v>0</v>
      </c>
    </row>
    <row r="6" spans="1:18" ht="30" customHeight="1" x14ac:dyDescent="0.3">
      <c r="A6" s="13">
        <v>3</v>
      </c>
      <c r="B6" s="26" t="s">
        <v>46</v>
      </c>
      <c r="C6" s="26" t="s">
        <v>48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2" si="4">MAX(D6:H6)</f>
        <v>0</v>
      </c>
      <c r="O6" s="15">
        <f t="shared" ref="O6:O12" si="5">MIN(D6:H6)</f>
        <v>0</v>
      </c>
      <c r="P6" s="1">
        <f t="shared" ref="P6:P12" si="6">SUM(I6-N6-O6)</f>
        <v>0</v>
      </c>
      <c r="Q6" s="1">
        <f t="shared" si="2"/>
        <v>0</v>
      </c>
      <c r="R6" s="21">
        <f t="shared" si="3"/>
        <v>0</v>
      </c>
    </row>
    <row r="7" spans="1:18" ht="30" customHeight="1" x14ac:dyDescent="0.3">
      <c r="A7" s="13">
        <v>4</v>
      </c>
      <c r="B7" s="26" t="s">
        <v>51</v>
      </c>
      <c r="C7" s="26" t="s">
        <v>20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30" customHeight="1" x14ac:dyDescent="0.3">
      <c r="A8" s="13">
        <v>5</v>
      </c>
      <c r="B8" s="26" t="s">
        <v>56</v>
      </c>
      <c r="C8" s="25" t="s">
        <v>58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30" customHeight="1" x14ac:dyDescent="0.3">
      <c r="A9" s="13">
        <v>6</v>
      </c>
      <c r="B9" s="26" t="s">
        <v>54</v>
      </c>
      <c r="C9" s="26" t="s">
        <v>55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30" customHeight="1" x14ac:dyDescent="0.3">
      <c r="A10" s="13">
        <v>7</v>
      </c>
      <c r="B10" s="26" t="s">
        <v>52</v>
      </c>
      <c r="C10" s="26" t="s">
        <v>53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30" customHeight="1" x14ac:dyDescent="0.3">
      <c r="A11" s="13">
        <v>8</v>
      </c>
      <c r="B11" s="26" t="s">
        <v>47</v>
      </c>
      <c r="C11" s="26" t="s">
        <v>30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1">
        <f t="shared" si="3"/>
        <v>0</v>
      </c>
    </row>
    <row r="12" spans="1:18" ht="30" customHeight="1" x14ac:dyDescent="0.3">
      <c r="A12" s="13">
        <v>9</v>
      </c>
      <c r="B12" s="26" t="s">
        <v>50</v>
      </c>
      <c r="C12" s="26" t="s">
        <v>30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2">
        <f t="shared" si="3"/>
        <v>0</v>
      </c>
    </row>
    <row r="13" spans="1:18" ht="30" customHeight="1" x14ac:dyDescent="0.3">
      <c r="A13" s="13">
        <v>10</v>
      </c>
      <c r="B13" s="26" t="s">
        <v>57</v>
      </c>
      <c r="C13" s="26" t="s">
        <v>62</v>
      </c>
      <c r="D13" s="14"/>
      <c r="E13" s="4"/>
      <c r="F13" s="4"/>
      <c r="G13" s="4"/>
      <c r="H13" s="4"/>
      <c r="I13" s="4"/>
      <c r="J13" s="4"/>
      <c r="K13" s="4"/>
      <c r="L13" s="4">
        <f t="shared" ref="L13" si="7">SUM(J13:K13)</f>
        <v>0</v>
      </c>
      <c r="M13" s="4">
        <f t="shared" si="0"/>
        <v>1</v>
      </c>
      <c r="N13" s="15">
        <f t="shared" ref="N13" si="8">MAX(D13:H13)</f>
        <v>0</v>
      </c>
      <c r="O13" s="15">
        <f t="shared" ref="O13" si="9">MIN(D13:H13)</f>
        <v>0</v>
      </c>
      <c r="P13" s="1">
        <f t="shared" ref="P13" si="10">SUM(I13-N13-O13)</f>
        <v>0</v>
      </c>
      <c r="Q13" s="1">
        <f t="shared" ref="Q13" si="11">AVERAGE(N13:O13)</f>
        <v>0</v>
      </c>
      <c r="R13" s="22">
        <f t="shared" ref="R13" si="12">L13-Q13</f>
        <v>0</v>
      </c>
    </row>
    <row r="14" spans="1:18" ht="30" customHeight="1" x14ac:dyDescent="0.3">
      <c r="A14" s="35" t="s">
        <v>45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9"/>
      <c r="O14" s="39"/>
      <c r="P14" s="1"/>
      <c r="Q14" s="1"/>
      <c r="R14" s="24"/>
    </row>
    <row r="15" spans="1:18" ht="30" customHeight="1" x14ac:dyDescent="0.3">
      <c r="A15" s="18"/>
      <c r="B15" s="18"/>
      <c r="C15" s="37" t="s">
        <v>25</v>
      </c>
      <c r="D15" s="37"/>
      <c r="E15" s="37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"/>
      <c r="Q15" s="1"/>
      <c r="R15" s="24"/>
    </row>
    <row r="16" spans="1:18" ht="30" customHeight="1" x14ac:dyDescent="0.3">
      <c r="A16" s="32" t="s">
        <v>60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</sheetData>
  <sortState ref="B5:D13">
    <sortCondition ref="D5:D13"/>
  </sortState>
  <mergeCells count="6">
    <mergeCell ref="A16:R16"/>
    <mergeCell ref="A1:M2"/>
    <mergeCell ref="N2:P2"/>
    <mergeCell ref="Q2:R2"/>
    <mergeCell ref="A14:O14"/>
    <mergeCell ref="C15:E1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D7" sqref="D7"/>
    </sheetView>
  </sheetViews>
  <sheetFormatPr defaultRowHeight="16.2" x14ac:dyDescent="0.3"/>
  <cols>
    <col min="1" max="1" width="9" bestFit="1" customWidth="1"/>
    <col min="3" max="3" width="9.6640625" customWidth="1"/>
    <col min="4" max="4" width="16.77734375" bestFit="1" customWidth="1"/>
    <col min="12" max="17" width="9" bestFit="1" customWidth="1"/>
    <col min="18" max="18" width="12.88671875" bestFit="1" customWidth="1"/>
  </cols>
  <sheetData>
    <row r="1" spans="1:18" x14ac:dyDescent="0.3">
      <c r="A1" s="38" t="s">
        <v>63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41.4" x14ac:dyDescent="0.3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7" t="s">
        <v>66</v>
      </c>
      <c r="C4" s="27" t="s">
        <v>67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7" t="s">
        <v>65</v>
      </c>
      <c r="C5" s="27" t="s">
        <v>21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2">
        <f t="shared" ref="R5:R7" si="2">L5-Q5</f>
        <v>0</v>
      </c>
    </row>
    <row r="6" spans="1:18" ht="30" customHeight="1" x14ac:dyDescent="0.3">
      <c r="A6" s="13">
        <v>3</v>
      </c>
      <c r="B6" s="27" t="s">
        <v>64</v>
      </c>
      <c r="C6" s="27" t="s">
        <v>21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8" t="s">
        <v>321</v>
      </c>
      <c r="C7" s="28" t="s">
        <v>68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40" t="s">
        <v>322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24"/>
      <c r="O8" s="24"/>
      <c r="P8" s="1"/>
      <c r="Q8" s="1"/>
      <c r="R8" s="24"/>
    </row>
    <row r="9" spans="1:18" ht="30" customHeight="1" x14ac:dyDescent="0.3">
      <c r="A9" s="18"/>
      <c r="B9" s="18"/>
      <c r="C9" s="37" t="s">
        <v>25</v>
      </c>
      <c r="D9" s="37"/>
      <c r="E9" s="37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4"/>
    </row>
    <row r="10" spans="1:18" ht="30" customHeight="1" x14ac:dyDescent="0.3">
      <c r="A10" s="32" t="s">
        <v>60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</sheetData>
  <sortState ref="B4:D7">
    <sortCondition ref="B4:B7"/>
  </sortState>
  <mergeCells count="6">
    <mergeCell ref="A1:M2"/>
    <mergeCell ref="N2:P2"/>
    <mergeCell ref="Q2:R2"/>
    <mergeCell ref="C9:E9"/>
    <mergeCell ref="A10:R10"/>
    <mergeCell ref="A8:M8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13" zoomScale="99" zoomScaleNormal="99" workbookViewId="0">
      <selection activeCell="D18" sqref="D18"/>
    </sheetView>
  </sheetViews>
  <sheetFormatPr defaultRowHeight="16.2" x14ac:dyDescent="0.3"/>
  <cols>
    <col min="1" max="1" width="9" bestFit="1" customWidth="1"/>
    <col min="3" max="3" width="10.88671875" customWidth="1"/>
    <col min="12" max="17" width="9" bestFit="1" customWidth="1"/>
    <col min="18" max="18" width="12.88671875" bestFit="1" customWidth="1"/>
  </cols>
  <sheetData>
    <row r="1" spans="1:18" x14ac:dyDescent="0.3">
      <c r="A1" s="38" t="s">
        <v>69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41.4" x14ac:dyDescent="0.3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 x14ac:dyDescent="0.3">
      <c r="A4" s="13">
        <v>1</v>
      </c>
      <c r="B4" s="26" t="s">
        <v>72</v>
      </c>
      <c r="C4" s="26" t="s">
        <v>73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25.05" customHeight="1" x14ac:dyDescent="0.3">
      <c r="A5" s="13">
        <v>2</v>
      </c>
      <c r="B5" s="26" t="s">
        <v>74</v>
      </c>
      <c r="C5" s="26" t="s">
        <v>75</v>
      </c>
      <c r="D5" s="14"/>
      <c r="E5" s="4"/>
      <c r="F5" s="4"/>
      <c r="G5" s="4"/>
      <c r="H5" s="4"/>
      <c r="I5" s="4"/>
      <c r="J5" s="4"/>
      <c r="K5" s="4"/>
      <c r="L5" s="4">
        <f t="shared" ref="L5:L13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3" si="2">AVERAGE(N5:O5)</f>
        <v>0</v>
      </c>
      <c r="R5" s="22">
        <f t="shared" ref="R5:R13" si="3">L5-Q5</f>
        <v>0</v>
      </c>
    </row>
    <row r="6" spans="1:18" ht="25.05" customHeight="1" x14ac:dyDescent="0.3">
      <c r="A6" s="13">
        <v>3</v>
      </c>
      <c r="B6" s="26" t="s">
        <v>70</v>
      </c>
      <c r="C6" s="26" t="s">
        <v>71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3" si="4">MAX(D6:H6)</f>
        <v>0</v>
      </c>
      <c r="O6" s="15">
        <f t="shared" ref="O6:O13" si="5">MIN(D6:H6)</f>
        <v>0</v>
      </c>
      <c r="P6" s="1">
        <f t="shared" ref="P6:P13" si="6">SUM(I6-N6-O6)</f>
        <v>0</v>
      </c>
      <c r="Q6" s="1">
        <f t="shared" si="2"/>
        <v>0</v>
      </c>
      <c r="R6" s="21">
        <f t="shared" si="3"/>
        <v>0</v>
      </c>
    </row>
    <row r="7" spans="1:18" ht="25.05" customHeight="1" x14ac:dyDescent="0.3">
      <c r="A7" s="13">
        <v>4</v>
      </c>
      <c r="B7" s="26" t="s">
        <v>76</v>
      </c>
      <c r="C7" s="26" t="s">
        <v>77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25.05" customHeight="1" x14ac:dyDescent="0.3">
      <c r="A8" s="13">
        <v>5</v>
      </c>
      <c r="B8" s="26" t="s">
        <v>90</v>
      </c>
      <c r="C8" s="26" t="s">
        <v>89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25.05" customHeight="1" x14ac:dyDescent="0.3">
      <c r="A9" s="13">
        <v>6</v>
      </c>
      <c r="B9" s="26" t="s">
        <v>87</v>
      </c>
      <c r="C9" s="26" t="s">
        <v>86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25.05" customHeight="1" x14ac:dyDescent="0.3">
      <c r="A10" s="13">
        <v>7</v>
      </c>
      <c r="B10" s="26" t="s">
        <v>83</v>
      </c>
      <c r="C10" s="26" t="s">
        <v>84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25.05" customHeight="1" x14ac:dyDescent="0.3">
      <c r="A11" s="13">
        <v>8</v>
      </c>
      <c r="B11" s="26" t="s">
        <v>80</v>
      </c>
      <c r="C11" s="26" t="s">
        <v>81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1">
        <f t="shared" si="3"/>
        <v>0</v>
      </c>
    </row>
    <row r="12" spans="1:18" ht="25.05" customHeight="1" x14ac:dyDescent="0.3">
      <c r="A12" s="13">
        <v>9</v>
      </c>
      <c r="B12" s="26" t="s">
        <v>92</v>
      </c>
      <c r="C12" s="26" t="s">
        <v>86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2">
        <f t="shared" si="3"/>
        <v>0</v>
      </c>
    </row>
    <row r="13" spans="1:18" ht="25.05" customHeight="1" x14ac:dyDescent="0.3">
      <c r="A13" s="13">
        <v>10</v>
      </c>
      <c r="B13" s="26" t="s">
        <v>88</v>
      </c>
      <c r="C13" s="26" t="s">
        <v>89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2">
        <f t="shared" si="3"/>
        <v>0</v>
      </c>
    </row>
    <row r="14" spans="1:18" ht="25.05" customHeight="1" x14ac:dyDescent="0.3">
      <c r="A14" s="13">
        <v>11</v>
      </c>
      <c r="B14" s="26" t="s">
        <v>78</v>
      </c>
      <c r="C14" s="26" t="s">
        <v>77</v>
      </c>
      <c r="D14" s="14"/>
      <c r="E14" s="4"/>
      <c r="F14" s="4"/>
      <c r="G14" s="4"/>
      <c r="H14" s="4"/>
      <c r="I14" s="4"/>
      <c r="J14" s="4"/>
      <c r="K14" s="4"/>
      <c r="L14" s="4">
        <f t="shared" ref="L14:L17" si="7">SUM(J14:K14)</f>
        <v>0</v>
      </c>
      <c r="M14" s="4">
        <f t="shared" ref="M14:M18" si="8">RANK(L14,$L$4:$L$12)</f>
        <v>1</v>
      </c>
      <c r="N14" s="15">
        <f t="shared" ref="N14:N17" si="9">MAX(D14:H14)</f>
        <v>0</v>
      </c>
      <c r="O14" s="15">
        <f t="shared" ref="O14:O17" si="10">MIN(D14:H14)</f>
        <v>0</v>
      </c>
      <c r="P14" s="1">
        <f t="shared" ref="P14:P17" si="11">SUM(I14-N14-O14)</f>
        <v>0</v>
      </c>
      <c r="Q14" s="1">
        <f t="shared" ref="Q14:Q17" si="12">AVERAGE(N14:O14)</f>
        <v>0</v>
      </c>
      <c r="R14" s="22">
        <f t="shared" ref="R14:R17" si="13">L14-Q14</f>
        <v>0</v>
      </c>
    </row>
    <row r="15" spans="1:18" ht="25.05" customHeight="1" x14ac:dyDescent="0.3">
      <c r="A15" s="13">
        <v>12</v>
      </c>
      <c r="B15" s="26" t="s">
        <v>91</v>
      </c>
      <c r="C15" s="26" t="s">
        <v>89</v>
      </c>
      <c r="D15" s="14"/>
      <c r="E15" s="4"/>
      <c r="F15" s="4"/>
      <c r="G15" s="4"/>
      <c r="H15" s="4"/>
      <c r="I15" s="4"/>
      <c r="J15" s="4"/>
      <c r="K15" s="4"/>
      <c r="L15" s="4">
        <f t="shared" si="7"/>
        <v>0</v>
      </c>
      <c r="M15" s="4">
        <f t="shared" si="8"/>
        <v>1</v>
      </c>
      <c r="N15" s="15">
        <f t="shared" si="9"/>
        <v>0</v>
      </c>
      <c r="O15" s="15">
        <f t="shared" si="10"/>
        <v>0</v>
      </c>
      <c r="P15" s="1">
        <f t="shared" si="11"/>
        <v>0</v>
      </c>
      <c r="Q15" s="1">
        <f t="shared" si="12"/>
        <v>0</v>
      </c>
      <c r="R15" s="22">
        <f t="shared" si="13"/>
        <v>0</v>
      </c>
    </row>
    <row r="16" spans="1:18" ht="25.05" customHeight="1" x14ac:dyDescent="0.3">
      <c r="A16" s="13">
        <v>13</v>
      </c>
      <c r="B16" s="26" t="s">
        <v>79</v>
      </c>
      <c r="C16" s="26" t="s">
        <v>77</v>
      </c>
      <c r="D16" s="14"/>
      <c r="E16" s="4"/>
      <c r="F16" s="4"/>
      <c r="G16" s="4"/>
      <c r="H16" s="4"/>
      <c r="I16" s="4"/>
      <c r="J16" s="4"/>
      <c r="K16" s="4"/>
      <c r="L16" s="4">
        <f t="shared" si="7"/>
        <v>0</v>
      </c>
      <c r="M16" s="4">
        <f t="shared" si="8"/>
        <v>1</v>
      </c>
      <c r="N16" s="15">
        <f t="shared" si="9"/>
        <v>0</v>
      </c>
      <c r="O16" s="15">
        <f t="shared" si="10"/>
        <v>0</v>
      </c>
      <c r="P16" s="1">
        <f t="shared" si="11"/>
        <v>0</v>
      </c>
      <c r="Q16" s="1">
        <f t="shared" si="12"/>
        <v>0</v>
      </c>
      <c r="R16" s="22">
        <f t="shared" si="13"/>
        <v>0</v>
      </c>
    </row>
    <row r="17" spans="1:18" ht="25.05" customHeight="1" x14ac:dyDescent="0.3">
      <c r="A17" s="13">
        <v>14</v>
      </c>
      <c r="B17" s="26" t="s">
        <v>85</v>
      </c>
      <c r="C17" s="26" t="s">
        <v>86</v>
      </c>
      <c r="D17" s="14"/>
      <c r="E17" s="4"/>
      <c r="F17" s="4"/>
      <c r="G17" s="4"/>
      <c r="H17" s="4"/>
      <c r="I17" s="4"/>
      <c r="J17" s="4"/>
      <c r="K17" s="4"/>
      <c r="L17" s="4">
        <f t="shared" si="7"/>
        <v>0</v>
      </c>
      <c r="M17" s="4">
        <f t="shared" si="8"/>
        <v>1</v>
      </c>
      <c r="N17" s="15">
        <f t="shared" si="9"/>
        <v>0</v>
      </c>
      <c r="O17" s="15">
        <f t="shared" si="10"/>
        <v>0</v>
      </c>
      <c r="P17" s="1">
        <f t="shared" si="11"/>
        <v>0</v>
      </c>
      <c r="Q17" s="1">
        <f t="shared" si="12"/>
        <v>0</v>
      </c>
      <c r="R17" s="22">
        <f t="shared" si="13"/>
        <v>0</v>
      </c>
    </row>
    <row r="18" spans="1:18" ht="25.05" customHeight="1" x14ac:dyDescent="0.3">
      <c r="A18" s="13">
        <v>15</v>
      </c>
      <c r="B18" s="26" t="s">
        <v>82</v>
      </c>
      <c r="C18" s="26" t="s">
        <v>81</v>
      </c>
      <c r="D18" s="14"/>
      <c r="E18" s="4"/>
      <c r="F18" s="4"/>
      <c r="G18" s="4"/>
      <c r="H18" s="4"/>
      <c r="I18" s="4"/>
      <c r="J18" s="4"/>
      <c r="K18" s="4"/>
      <c r="L18" s="4">
        <f t="shared" ref="L18" si="14">SUM(J18:K18)</f>
        <v>0</v>
      </c>
      <c r="M18" s="4">
        <f t="shared" si="8"/>
        <v>1</v>
      </c>
      <c r="N18" s="15">
        <f t="shared" ref="N18" si="15">MAX(D18:H18)</f>
        <v>0</v>
      </c>
      <c r="O18" s="15">
        <f t="shared" ref="O18" si="16">MIN(D18:H18)</f>
        <v>0</v>
      </c>
      <c r="P18" s="1">
        <f t="shared" ref="P18" si="17">SUM(I18-N18-O18)</f>
        <v>0</v>
      </c>
      <c r="Q18" s="1">
        <f t="shared" ref="Q18" si="18">AVERAGE(N18:O18)</f>
        <v>0</v>
      </c>
      <c r="R18" s="22">
        <f t="shared" ref="R18" si="19">L18-Q18</f>
        <v>0</v>
      </c>
    </row>
    <row r="19" spans="1:18" ht="30" customHeight="1" x14ac:dyDescent="0.3">
      <c r="A19" s="35" t="s">
        <v>93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9"/>
      <c r="O19" s="39"/>
      <c r="P19" s="1"/>
      <c r="Q19" s="1"/>
      <c r="R19" s="24"/>
    </row>
    <row r="20" spans="1:18" ht="30" customHeight="1" x14ac:dyDescent="0.3">
      <c r="A20" s="18"/>
      <c r="B20" s="18"/>
      <c r="C20" s="37" t="s">
        <v>25</v>
      </c>
      <c r="D20" s="37"/>
      <c r="E20" s="37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"/>
      <c r="Q20" s="1"/>
      <c r="R20" s="24"/>
    </row>
    <row r="21" spans="1:18" ht="30" customHeight="1" x14ac:dyDescent="0.3">
      <c r="A21" s="32" t="s">
        <v>60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</sheetData>
  <sortState ref="B4:D18">
    <sortCondition ref="D4:D18"/>
  </sortState>
  <mergeCells count="6">
    <mergeCell ref="A21:R21"/>
    <mergeCell ref="A1:M2"/>
    <mergeCell ref="N2:P2"/>
    <mergeCell ref="Q2:R2"/>
    <mergeCell ref="A19:O19"/>
    <mergeCell ref="C20:E2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4" workbookViewId="0">
      <selection activeCell="D15" sqref="D15"/>
    </sheetView>
  </sheetViews>
  <sheetFormatPr defaultRowHeight="16.2" x14ac:dyDescent="0.3"/>
  <cols>
    <col min="1" max="1" width="9" bestFit="1" customWidth="1"/>
    <col min="3" max="3" width="10.88671875" customWidth="1"/>
    <col min="12" max="17" width="9" bestFit="1" customWidth="1"/>
    <col min="18" max="18" width="12.88671875" bestFit="1" customWidth="1"/>
  </cols>
  <sheetData>
    <row r="1" spans="1:18" x14ac:dyDescent="0.3">
      <c r="A1" s="38" t="s">
        <v>94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41.4" x14ac:dyDescent="0.3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 x14ac:dyDescent="0.3">
      <c r="A4" s="13">
        <v>1</v>
      </c>
      <c r="B4" s="26" t="s">
        <v>104</v>
      </c>
      <c r="C4" s="26" t="s">
        <v>81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25.05" customHeight="1" x14ac:dyDescent="0.3">
      <c r="A5" s="13">
        <v>2</v>
      </c>
      <c r="B5" s="26" t="s">
        <v>98</v>
      </c>
      <c r="C5" s="26" t="s">
        <v>77</v>
      </c>
      <c r="D5" s="14"/>
      <c r="E5" s="4"/>
      <c r="F5" s="4"/>
      <c r="G5" s="4"/>
      <c r="H5" s="4"/>
      <c r="I5" s="4"/>
      <c r="J5" s="4"/>
      <c r="K5" s="4"/>
      <c r="L5" s="4">
        <f t="shared" ref="L5:L15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5" si="2">AVERAGE(N5:O5)</f>
        <v>0</v>
      </c>
      <c r="R5" s="22">
        <f t="shared" ref="R5:R15" si="3">L5-Q5</f>
        <v>0</v>
      </c>
    </row>
    <row r="6" spans="1:18" ht="25.05" customHeight="1" x14ac:dyDescent="0.3">
      <c r="A6" s="13">
        <v>3</v>
      </c>
      <c r="B6" s="26" t="s">
        <v>107</v>
      </c>
      <c r="C6" s="26" t="s">
        <v>108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5" si="4">MAX(D6:H6)</f>
        <v>0</v>
      </c>
      <c r="O6" s="15">
        <f t="shared" ref="O6:O15" si="5">MIN(D6:H6)</f>
        <v>0</v>
      </c>
      <c r="P6" s="1">
        <f t="shared" ref="P6:P15" si="6">SUM(I6-N6-O6)</f>
        <v>0</v>
      </c>
      <c r="Q6" s="1">
        <f t="shared" si="2"/>
        <v>0</v>
      </c>
      <c r="R6" s="21">
        <f t="shared" si="3"/>
        <v>0</v>
      </c>
    </row>
    <row r="7" spans="1:18" ht="25.05" customHeight="1" x14ac:dyDescent="0.3">
      <c r="A7" s="13">
        <v>4</v>
      </c>
      <c r="B7" s="26" t="s">
        <v>106</v>
      </c>
      <c r="C7" s="26" t="s">
        <v>89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25.05" customHeight="1" x14ac:dyDescent="0.3">
      <c r="A8" s="13">
        <v>5</v>
      </c>
      <c r="B8" s="26" t="s">
        <v>105</v>
      </c>
      <c r="C8" s="26" t="s">
        <v>73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25.05" customHeight="1" x14ac:dyDescent="0.3">
      <c r="A9" s="13">
        <v>6</v>
      </c>
      <c r="B9" s="26" t="s">
        <v>97</v>
      </c>
      <c r="C9" s="26" t="s">
        <v>77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25.05" customHeight="1" x14ac:dyDescent="0.3">
      <c r="A10" s="13">
        <v>7</v>
      </c>
      <c r="B10" s="26" t="s">
        <v>103</v>
      </c>
      <c r="C10" s="26" t="s">
        <v>75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25.05" customHeight="1" x14ac:dyDescent="0.3">
      <c r="A11" s="13">
        <v>8</v>
      </c>
      <c r="B11" s="26" t="s">
        <v>109</v>
      </c>
      <c r="C11" s="26" t="s">
        <v>73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1">
        <f t="shared" si="3"/>
        <v>0</v>
      </c>
    </row>
    <row r="12" spans="1:18" ht="25.05" customHeight="1" x14ac:dyDescent="0.3">
      <c r="A12" s="13">
        <v>9</v>
      </c>
      <c r="B12" s="26" t="s">
        <v>100</v>
      </c>
      <c r="C12" s="26" t="s">
        <v>75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2">
        <f t="shared" si="3"/>
        <v>0</v>
      </c>
    </row>
    <row r="13" spans="1:18" ht="25.05" customHeight="1" x14ac:dyDescent="0.3">
      <c r="A13" s="13">
        <v>10</v>
      </c>
      <c r="B13" s="26" t="s">
        <v>101</v>
      </c>
      <c r="C13" s="26" t="s">
        <v>102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2">
        <f t="shared" si="3"/>
        <v>0</v>
      </c>
    </row>
    <row r="14" spans="1:18" ht="25.05" customHeight="1" x14ac:dyDescent="0.3">
      <c r="A14" s="13">
        <v>11</v>
      </c>
      <c r="B14" s="26" t="s">
        <v>99</v>
      </c>
      <c r="C14" s="26" t="s">
        <v>75</v>
      </c>
      <c r="D14" s="14"/>
      <c r="E14" s="4"/>
      <c r="F14" s="4"/>
      <c r="G14" s="4"/>
      <c r="H14" s="4"/>
      <c r="I14" s="4"/>
      <c r="J14" s="4"/>
      <c r="K14" s="4"/>
      <c r="L14" s="4">
        <f t="shared" si="1"/>
        <v>0</v>
      </c>
      <c r="M14" s="4">
        <f t="shared" ref="M14:M15" si="7">RANK(L14,$L$4:$L$12)</f>
        <v>1</v>
      </c>
      <c r="N14" s="15">
        <f t="shared" si="4"/>
        <v>0</v>
      </c>
      <c r="O14" s="15">
        <f t="shared" si="5"/>
        <v>0</v>
      </c>
      <c r="P14" s="1">
        <f t="shared" si="6"/>
        <v>0</v>
      </c>
      <c r="Q14" s="1">
        <f t="shared" si="2"/>
        <v>0</v>
      </c>
      <c r="R14" s="22">
        <f t="shared" si="3"/>
        <v>0</v>
      </c>
    </row>
    <row r="15" spans="1:18" ht="25.05" customHeight="1" x14ac:dyDescent="0.3">
      <c r="A15" s="13">
        <v>12</v>
      </c>
      <c r="B15" s="26" t="s">
        <v>95</v>
      </c>
      <c r="C15" s="26" t="s">
        <v>96</v>
      </c>
      <c r="D15" s="14"/>
      <c r="E15" s="4"/>
      <c r="F15" s="4"/>
      <c r="G15" s="4"/>
      <c r="H15" s="4"/>
      <c r="I15" s="4"/>
      <c r="J15" s="4"/>
      <c r="K15" s="4"/>
      <c r="L15" s="4">
        <f t="shared" si="1"/>
        <v>0</v>
      </c>
      <c r="M15" s="4">
        <f t="shared" si="7"/>
        <v>1</v>
      </c>
      <c r="N15" s="15">
        <f t="shared" si="4"/>
        <v>0</v>
      </c>
      <c r="O15" s="15">
        <f t="shared" si="5"/>
        <v>0</v>
      </c>
      <c r="P15" s="1">
        <f t="shared" si="6"/>
        <v>0</v>
      </c>
      <c r="Q15" s="1">
        <f t="shared" si="2"/>
        <v>0</v>
      </c>
      <c r="R15" s="22">
        <f t="shared" si="3"/>
        <v>0</v>
      </c>
    </row>
    <row r="16" spans="1:18" ht="30" customHeight="1" x14ac:dyDescent="0.3">
      <c r="A16" s="35" t="s">
        <v>110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9"/>
      <c r="O16" s="39"/>
      <c r="P16" s="1"/>
      <c r="Q16" s="1"/>
      <c r="R16" s="24"/>
    </row>
    <row r="17" spans="1:18" ht="30" customHeight="1" x14ac:dyDescent="0.3">
      <c r="A17" s="18"/>
      <c r="B17" s="18"/>
      <c r="C17" s="37" t="s">
        <v>25</v>
      </c>
      <c r="D17" s="37"/>
      <c r="E17" s="37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"/>
      <c r="Q17" s="1"/>
      <c r="R17" s="24"/>
    </row>
    <row r="18" spans="1:18" ht="30" customHeight="1" x14ac:dyDescent="0.3">
      <c r="A18" s="32" t="s">
        <v>60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  <row r="20" spans="1:18" ht="34.799999999999997" customHeight="1" x14ac:dyDescent="0.3"/>
    <row r="21" spans="1:18" ht="40.200000000000003" customHeight="1" x14ac:dyDescent="0.3"/>
  </sheetData>
  <sortState ref="B4:D15">
    <sortCondition ref="D4:D15"/>
  </sortState>
  <mergeCells count="6">
    <mergeCell ref="A18:R18"/>
    <mergeCell ref="A1:M2"/>
    <mergeCell ref="N2:P2"/>
    <mergeCell ref="Q2:R2"/>
    <mergeCell ref="A16:O16"/>
    <mergeCell ref="C17:E17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D6" sqref="D6"/>
    </sheetView>
  </sheetViews>
  <sheetFormatPr defaultRowHeight="16.2" x14ac:dyDescent="0.3"/>
  <cols>
    <col min="1" max="1" width="9" bestFit="1" customWidth="1"/>
    <col min="3" max="3" width="10.88671875" customWidth="1"/>
    <col min="12" max="17" width="9" bestFit="1" customWidth="1"/>
    <col min="18" max="18" width="12.88671875" bestFit="1" customWidth="1"/>
  </cols>
  <sheetData>
    <row r="1" spans="1:18" x14ac:dyDescent="0.3">
      <c r="A1" s="38" t="s">
        <v>111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41.4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 x14ac:dyDescent="0.3">
      <c r="A4" s="13">
        <v>1</v>
      </c>
      <c r="B4" s="26" t="s">
        <v>118</v>
      </c>
      <c r="C4" s="26" t="s">
        <v>81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25.05" customHeight="1" x14ac:dyDescent="0.3">
      <c r="A5" s="13">
        <v>2</v>
      </c>
      <c r="B5" s="26" t="s">
        <v>124</v>
      </c>
      <c r="C5" s="26" t="s">
        <v>89</v>
      </c>
      <c r="D5" s="14"/>
      <c r="E5" s="4"/>
      <c r="F5" s="4"/>
      <c r="G5" s="4"/>
      <c r="H5" s="4"/>
      <c r="I5" s="4"/>
      <c r="J5" s="4"/>
      <c r="K5" s="4"/>
      <c r="L5" s="4">
        <f t="shared" ref="L5:L15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5" si="2">AVERAGE(N5:O5)</f>
        <v>0</v>
      </c>
      <c r="R5" s="22">
        <f t="shared" ref="R5:R15" si="3">L5-Q5</f>
        <v>0</v>
      </c>
    </row>
    <row r="6" spans="1:18" ht="25.05" customHeight="1" x14ac:dyDescent="0.3">
      <c r="A6" s="13">
        <v>3</v>
      </c>
      <c r="B6" s="26" t="s">
        <v>113</v>
      </c>
      <c r="C6" s="26" t="s">
        <v>73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5" si="4">MAX(D6:H6)</f>
        <v>0</v>
      </c>
      <c r="O6" s="15">
        <f t="shared" ref="O6:O15" si="5">MIN(D6:H6)</f>
        <v>0</v>
      </c>
      <c r="P6" s="1">
        <f t="shared" ref="P6:P15" si="6">SUM(I6-N6-O6)</f>
        <v>0</v>
      </c>
      <c r="Q6" s="1">
        <f t="shared" si="2"/>
        <v>0</v>
      </c>
      <c r="R6" s="21">
        <f t="shared" si="3"/>
        <v>0</v>
      </c>
    </row>
    <row r="7" spans="1:18" ht="25.05" customHeight="1" x14ac:dyDescent="0.3">
      <c r="A7" s="13">
        <v>4</v>
      </c>
      <c r="B7" s="26" t="s">
        <v>126</v>
      </c>
      <c r="C7" s="26" t="s">
        <v>127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25.05" customHeight="1" x14ac:dyDescent="0.3">
      <c r="A8" s="13">
        <v>5</v>
      </c>
      <c r="B8" s="26" t="s">
        <v>117</v>
      </c>
      <c r="C8" s="26" t="s">
        <v>75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25.05" customHeight="1" x14ac:dyDescent="0.3">
      <c r="A9" s="13">
        <v>6</v>
      </c>
      <c r="B9" s="26" t="s">
        <v>125</v>
      </c>
      <c r="C9" s="26" t="s">
        <v>86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25.05" customHeight="1" x14ac:dyDescent="0.3">
      <c r="A10" s="13">
        <v>7</v>
      </c>
      <c r="B10" s="26" t="s">
        <v>122</v>
      </c>
      <c r="C10" s="26" t="s">
        <v>89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25.05" customHeight="1" x14ac:dyDescent="0.3">
      <c r="A11" s="13">
        <v>8</v>
      </c>
      <c r="B11" s="26" t="s">
        <v>120</v>
      </c>
      <c r="C11" s="26" t="s">
        <v>121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1">
        <f t="shared" si="3"/>
        <v>0</v>
      </c>
    </row>
    <row r="12" spans="1:18" ht="25.05" customHeight="1" x14ac:dyDescent="0.3">
      <c r="A12" s="13">
        <v>9</v>
      </c>
      <c r="B12" s="26" t="s">
        <v>119</v>
      </c>
      <c r="C12" s="26" t="s">
        <v>81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2">
        <f t="shared" si="3"/>
        <v>0</v>
      </c>
    </row>
    <row r="13" spans="1:18" ht="25.05" customHeight="1" x14ac:dyDescent="0.3">
      <c r="A13" s="13">
        <v>10</v>
      </c>
      <c r="B13" s="26" t="s">
        <v>115</v>
      </c>
      <c r="C13" s="26" t="s">
        <v>73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2">
        <f t="shared" si="3"/>
        <v>0</v>
      </c>
    </row>
    <row r="14" spans="1:18" ht="25.05" customHeight="1" x14ac:dyDescent="0.3">
      <c r="A14" s="13">
        <v>11</v>
      </c>
      <c r="B14" s="26" t="s">
        <v>114</v>
      </c>
      <c r="C14" s="26" t="s">
        <v>73</v>
      </c>
      <c r="D14" s="14"/>
      <c r="E14" s="4"/>
      <c r="F14" s="4"/>
      <c r="G14" s="4"/>
      <c r="H14" s="4"/>
      <c r="I14" s="4"/>
      <c r="J14" s="4"/>
      <c r="K14" s="4"/>
      <c r="L14" s="4">
        <f t="shared" si="1"/>
        <v>0</v>
      </c>
      <c r="M14" s="4">
        <f t="shared" ref="M14:M17" si="7">RANK(L14,$L$4:$L$12)</f>
        <v>1</v>
      </c>
      <c r="N14" s="15">
        <f t="shared" si="4"/>
        <v>0</v>
      </c>
      <c r="O14" s="15">
        <f t="shared" si="5"/>
        <v>0</v>
      </c>
      <c r="P14" s="1">
        <f t="shared" si="6"/>
        <v>0</v>
      </c>
      <c r="Q14" s="1">
        <f t="shared" si="2"/>
        <v>0</v>
      </c>
      <c r="R14" s="22">
        <f t="shared" si="3"/>
        <v>0</v>
      </c>
    </row>
    <row r="15" spans="1:18" ht="25.05" customHeight="1" x14ac:dyDescent="0.3">
      <c r="A15" s="13">
        <v>12</v>
      </c>
      <c r="B15" s="26" t="s">
        <v>123</v>
      </c>
      <c r="C15" s="26" t="s">
        <v>89</v>
      </c>
      <c r="D15" s="14"/>
      <c r="E15" s="4"/>
      <c r="F15" s="4"/>
      <c r="G15" s="4"/>
      <c r="H15" s="4"/>
      <c r="I15" s="4"/>
      <c r="J15" s="4"/>
      <c r="K15" s="4"/>
      <c r="L15" s="4">
        <f t="shared" si="1"/>
        <v>0</v>
      </c>
      <c r="M15" s="4">
        <f t="shared" si="7"/>
        <v>1</v>
      </c>
      <c r="N15" s="15">
        <f t="shared" si="4"/>
        <v>0</v>
      </c>
      <c r="O15" s="15">
        <f t="shared" si="5"/>
        <v>0</v>
      </c>
      <c r="P15" s="1">
        <f t="shared" si="6"/>
        <v>0</v>
      </c>
      <c r="Q15" s="1">
        <f t="shared" si="2"/>
        <v>0</v>
      </c>
      <c r="R15" s="22">
        <f t="shared" si="3"/>
        <v>0</v>
      </c>
    </row>
    <row r="16" spans="1:18" ht="25.05" customHeight="1" x14ac:dyDescent="0.3">
      <c r="A16" s="13">
        <v>13</v>
      </c>
      <c r="B16" s="26" t="s">
        <v>116</v>
      </c>
      <c r="C16" s="26" t="s">
        <v>75</v>
      </c>
      <c r="D16" s="14"/>
      <c r="E16" s="4"/>
      <c r="F16" s="4"/>
      <c r="G16" s="4"/>
      <c r="H16" s="4"/>
      <c r="I16" s="4"/>
      <c r="J16" s="4"/>
      <c r="K16" s="4"/>
      <c r="L16" s="4">
        <f t="shared" ref="L16:L17" si="8">SUM(J16:K16)</f>
        <v>0</v>
      </c>
      <c r="M16" s="4">
        <f t="shared" si="7"/>
        <v>1</v>
      </c>
      <c r="N16" s="15">
        <f t="shared" ref="N16:N17" si="9">MAX(D16:H16)</f>
        <v>0</v>
      </c>
      <c r="O16" s="15">
        <f t="shared" ref="O16:O17" si="10">MIN(D16:H16)</f>
        <v>0</v>
      </c>
      <c r="P16" s="1">
        <f t="shared" ref="P16:P17" si="11">SUM(I16-N16-O16)</f>
        <v>0</v>
      </c>
      <c r="Q16" s="1">
        <f t="shared" ref="Q16:Q17" si="12">AVERAGE(N16:O16)</f>
        <v>0</v>
      </c>
      <c r="R16" s="22">
        <f t="shared" ref="R16:R17" si="13">L16-Q16</f>
        <v>0</v>
      </c>
    </row>
    <row r="17" spans="1:18" ht="25.05" customHeight="1" x14ac:dyDescent="0.3">
      <c r="A17" s="13">
        <v>14</v>
      </c>
      <c r="B17" s="26" t="s">
        <v>128</v>
      </c>
      <c r="C17" s="26" t="s">
        <v>127</v>
      </c>
      <c r="D17" s="14"/>
      <c r="E17" s="4"/>
      <c r="F17" s="4"/>
      <c r="G17" s="4"/>
      <c r="H17" s="4"/>
      <c r="I17" s="4"/>
      <c r="J17" s="4"/>
      <c r="K17" s="4"/>
      <c r="L17" s="4">
        <f t="shared" si="8"/>
        <v>0</v>
      </c>
      <c r="M17" s="4">
        <f t="shared" si="7"/>
        <v>1</v>
      </c>
      <c r="N17" s="15">
        <f t="shared" si="9"/>
        <v>0</v>
      </c>
      <c r="O17" s="15">
        <f t="shared" si="10"/>
        <v>0</v>
      </c>
      <c r="P17" s="1">
        <f t="shared" si="11"/>
        <v>0</v>
      </c>
      <c r="Q17" s="1">
        <f t="shared" si="12"/>
        <v>0</v>
      </c>
      <c r="R17" s="22">
        <f t="shared" si="13"/>
        <v>0</v>
      </c>
    </row>
    <row r="18" spans="1:18" ht="30" customHeight="1" x14ac:dyDescent="0.3">
      <c r="A18" s="35" t="s">
        <v>112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9"/>
      <c r="O18" s="39"/>
      <c r="P18" s="1"/>
      <c r="Q18" s="1"/>
      <c r="R18" s="24"/>
    </row>
    <row r="19" spans="1:18" ht="30" customHeight="1" x14ac:dyDescent="0.3">
      <c r="A19" s="18"/>
      <c r="B19" s="18"/>
      <c r="C19" s="37" t="s">
        <v>25</v>
      </c>
      <c r="D19" s="37"/>
      <c r="E19" s="37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"/>
      <c r="Q19" s="1"/>
      <c r="R19" s="24"/>
    </row>
    <row r="20" spans="1:18" ht="30" customHeight="1" x14ac:dyDescent="0.3">
      <c r="A20" s="32" t="s">
        <v>60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2" spans="1:18" ht="34.799999999999997" customHeight="1" x14ac:dyDescent="0.3"/>
    <row r="23" spans="1:18" ht="40.200000000000003" customHeight="1" x14ac:dyDescent="0.3"/>
  </sheetData>
  <sortState ref="B4:D17">
    <sortCondition ref="D4:D17"/>
  </sortState>
  <mergeCells count="6">
    <mergeCell ref="A20:R20"/>
    <mergeCell ref="A1:M2"/>
    <mergeCell ref="N2:P2"/>
    <mergeCell ref="Q2:R2"/>
    <mergeCell ref="A18:O18"/>
    <mergeCell ref="C19:E1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G13" sqref="G13"/>
    </sheetView>
  </sheetViews>
  <sheetFormatPr defaultRowHeight="16.2" x14ac:dyDescent="0.3"/>
  <cols>
    <col min="3" max="3" width="10.21875" customWidth="1"/>
  </cols>
  <sheetData>
    <row r="1" spans="1:18" x14ac:dyDescent="0.3">
      <c r="A1" s="38" t="s">
        <v>129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131</v>
      </c>
      <c r="C4" s="25" t="s">
        <v>77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5" t="s">
        <v>134</v>
      </c>
      <c r="C5" s="25" t="s">
        <v>81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2">
        <f t="shared" ref="R5:R7" si="2">L5-Q5</f>
        <v>0</v>
      </c>
    </row>
    <row r="6" spans="1:18" ht="30" customHeight="1" x14ac:dyDescent="0.3">
      <c r="A6" s="13">
        <v>3</v>
      </c>
      <c r="B6" s="26" t="s">
        <v>133</v>
      </c>
      <c r="C6" s="26" t="s">
        <v>75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132</v>
      </c>
      <c r="C7" s="26" t="s">
        <v>75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40" t="s">
        <v>130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17"/>
      <c r="O8" s="17"/>
      <c r="P8" s="1"/>
      <c r="Q8" s="1"/>
      <c r="R8" s="24"/>
    </row>
    <row r="9" spans="1:18" ht="30" customHeight="1" x14ac:dyDescent="0.3">
      <c r="A9" s="18"/>
      <c r="B9" s="18"/>
      <c r="C9" s="19" t="s">
        <v>25</v>
      </c>
      <c r="D9" s="19"/>
      <c r="E9" s="19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4"/>
    </row>
    <row r="10" spans="1:18" ht="30" customHeight="1" x14ac:dyDescent="0.3">
      <c r="A10" s="32" t="s">
        <v>60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20" ht="39.6" customHeight="1" x14ac:dyDescent="0.3"/>
  </sheetData>
  <sortState ref="B5:D7">
    <sortCondition descending="1" ref="B4:B7"/>
  </sortState>
  <mergeCells count="5">
    <mergeCell ref="A10:R10"/>
    <mergeCell ref="A8:M8"/>
    <mergeCell ref="A1:M2"/>
    <mergeCell ref="N2:P2"/>
    <mergeCell ref="Q2:R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D5" sqref="D5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135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139</v>
      </c>
      <c r="C4" s="26" t="s">
        <v>140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4">
        <v>2</v>
      </c>
      <c r="B5" s="26" t="s">
        <v>137</v>
      </c>
      <c r="C5" s="26" t="s">
        <v>138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RANK(L5,$L$4:$L$12)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2">
        <f t="shared" ref="R5" si="2">L5-Q5</f>
        <v>0</v>
      </c>
    </row>
    <row r="6" spans="1:18" ht="30" customHeight="1" x14ac:dyDescent="0.3">
      <c r="A6" s="35" t="s">
        <v>136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9"/>
      <c r="O6" s="39"/>
      <c r="P6" s="1"/>
      <c r="Q6" s="1"/>
      <c r="R6" s="24"/>
    </row>
    <row r="7" spans="1:18" ht="30" customHeight="1" x14ac:dyDescent="0.3">
      <c r="A7" s="18"/>
      <c r="B7" s="18"/>
      <c r="C7" s="37" t="s">
        <v>25</v>
      </c>
      <c r="D7" s="37"/>
      <c r="E7" s="37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4"/>
    </row>
    <row r="8" spans="1:18" ht="30" customHeight="1" x14ac:dyDescent="0.3">
      <c r="A8" s="32" t="s">
        <v>60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9.8" x14ac:dyDescent="0.3">
      <c r="A9" s="15"/>
      <c r="B9" s="29"/>
      <c r="C9" s="29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"/>
      <c r="Q9" s="1"/>
      <c r="R9" s="22"/>
    </row>
    <row r="10" spans="1:18" ht="19.8" x14ac:dyDescent="0.3">
      <c r="A10" s="15"/>
      <c r="B10" s="29"/>
      <c r="C10" s="29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"/>
      <c r="Q10" s="1"/>
      <c r="R10" s="21"/>
    </row>
    <row r="11" spans="1:18" ht="19.8" x14ac:dyDescent="0.3">
      <c r="A11" s="15"/>
      <c r="B11" s="29"/>
      <c r="C11" s="29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"/>
      <c r="Q11" s="1"/>
      <c r="R11" s="21"/>
    </row>
    <row r="12" spans="1:18" ht="19.8" x14ac:dyDescent="0.3">
      <c r="A12" s="15"/>
      <c r="B12" s="29"/>
      <c r="C12" s="29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"/>
      <c r="Q12" s="1"/>
      <c r="R12" s="22"/>
    </row>
    <row r="13" spans="1:18" ht="19.8" x14ac:dyDescent="0.3">
      <c r="A13" s="15"/>
      <c r="B13" s="29"/>
      <c r="C13" s="29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"/>
      <c r="Q13" s="1"/>
      <c r="R13" s="22"/>
    </row>
    <row r="14" spans="1:18" ht="19.8" x14ac:dyDescent="0.3">
      <c r="A14" s="15"/>
      <c r="B14" s="29"/>
      <c r="C14" s="29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2"/>
    </row>
    <row r="15" spans="1:18" ht="19.8" x14ac:dyDescent="0.3">
      <c r="A15" s="15"/>
      <c r="B15" s="29"/>
      <c r="C15" s="29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"/>
      <c r="Q15" s="1"/>
      <c r="R15" s="22"/>
    </row>
    <row r="16" spans="1:18" ht="19.8" x14ac:dyDescent="0.3">
      <c r="A16" s="15"/>
      <c r="B16" s="29"/>
      <c r="C16" s="29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"/>
      <c r="Q16" s="1"/>
      <c r="R16" s="22"/>
    </row>
    <row r="17" spans="1:18" ht="19.8" x14ac:dyDescent="0.3">
      <c r="A17" s="15"/>
      <c r="B17" s="29"/>
      <c r="C17" s="29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"/>
      <c r="Q17" s="1"/>
      <c r="R17" s="22"/>
    </row>
  </sheetData>
  <sortState ref="B4:D5">
    <sortCondition ref="B4:B5"/>
  </sortState>
  <mergeCells count="6">
    <mergeCell ref="A8:R8"/>
    <mergeCell ref="A1:M2"/>
    <mergeCell ref="N2:P2"/>
    <mergeCell ref="Q2:R2"/>
    <mergeCell ref="A6:O6"/>
    <mergeCell ref="C7:E7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4" workbookViewId="0">
      <selection activeCell="D8" sqref="D8"/>
    </sheetView>
  </sheetViews>
  <sheetFormatPr defaultRowHeight="16.2" x14ac:dyDescent="0.3"/>
  <cols>
    <col min="3" max="3" width="10.77734375" customWidth="1"/>
    <col min="4" max="4" width="16.77734375" bestFit="1" customWidth="1"/>
  </cols>
  <sheetData>
    <row r="1" spans="1:18" x14ac:dyDescent="0.3">
      <c r="A1" s="38" t="s">
        <v>141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150</v>
      </c>
      <c r="C4" s="26" t="s">
        <v>151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3" si="0">RANK(L4,$L$4:$L$12)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145</v>
      </c>
      <c r="C5" s="26" t="s">
        <v>24</v>
      </c>
      <c r="D5" s="14"/>
      <c r="E5" s="4"/>
      <c r="F5" s="4"/>
      <c r="G5" s="4"/>
      <c r="H5" s="4"/>
      <c r="I5" s="4"/>
      <c r="J5" s="4"/>
      <c r="K5" s="4"/>
      <c r="L5" s="4">
        <f t="shared" ref="L5:L17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7" si="2">AVERAGE(N5:O5)</f>
        <v>0</v>
      </c>
      <c r="R5" s="22">
        <f t="shared" ref="R5:R17" si="3">L5-Q5</f>
        <v>0</v>
      </c>
    </row>
    <row r="6" spans="1:18" ht="30" customHeight="1" x14ac:dyDescent="0.3">
      <c r="A6" s="13">
        <v>3</v>
      </c>
      <c r="B6" s="26" t="s">
        <v>157</v>
      </c>
      <c r="C6" s="26" t="s">
        <v>151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7" si="4">MAX(D6:H6)</f>
        <v>0</v>
      </c>
      <c r="O6" s="15">
        <f t="shared" ref="O6:O17" si="5">MIN(D6:H6)</f>
        <v>0</v>
      </c>
      <c r="P6" s="1">
        <f t="shared" ref="P6:P17" si="6">SUM(I6-N6-O6)</f>
        <v>0</v>
      </c>
      <c r="Q6" s="1">
        <f t="shared" si="2"/>
        <v>0</v>
      </c>
      <c r="R6" s="21">
        <f t="shared" si="3"/>
        <v>0</v>
      </c>
    </row>
    <row r="7" spans="1:18" ht="30" customHeight="1" x14ac:dyDescent="0.3">
      <c r="A7" s="13">
        <v>4</v>
      </c>
      <c r="B7" s="26" t="s">
        <v>149</v>
      </c>
      <c r="C7" s="26" t="s">
        <v>36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30" customHeight="1" x14ac:dyDescent="0.3">
      <c r="A8" s="13">
        <v>5</v>
      </c>
      <c r="B8" s="26" t="s">
        <v>31</v>
      </c>
      <c r="C8" s="26" t="s">
        <v>24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30" customHeight="1" x14ac:dyDescent="0.3">
      <c r="A9" s="13">
        <v>6</v>
      </c>
      <c r="B9" s="26" t="s">
        <v>154</v>
      </c>
      <c r="C9" s="26" t="s">
        <v>155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30" customHeight="1" x14ac:dyDescent="0.3">
      <c r="A10" s="13">
        <v>7</v>
      </c>
      <c r="B10" s="26" t="s">
        <v>143</v>
      </c>
      <c r="C10" s="26" t="s">
        <v>144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30" customHeight="1" x14ac:dyDescent="0.3">
      <c r="A11" s="13">
        <v>8</v>
      </c>
      <c r="B11" s="26" t="s">
        <v>152</v>
      </c>
      <c r="C11" s="26" t="s">
        <v>153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4"/>
        <v>0</v>
      </c>
      <c r="O11" s="15">
        <f t="shared" si="5"/>
        <v>0</v>
      </c>
      <c r="P11" s="1">
        <f t="shared" si="6"/>
        <v>0</v>
      </c>
      <c r="Q11" s="1">
        <f t="shared" si="2"/>
        <v>0</v>
      </c>
      <c r="R11" s="21">
        <f t="shared" si="3"/>
        <v>0</v>
      </c>
    </row>
    <row r="12" spans="1:18" ht="30" customHeight="1" x14ac:dyDescent="0.3">
      <c r="A12" s="13">
        <v>9</v>
      </c>
      <c r="B12" s="26" t="s">
        <v>156</v>
      </c>
      <c r="C12" s="26" t="s">
        <v>155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4"/>
        <v>0</v>
      </c>
      <c r="O12" s="15">
        <f t="shared" si="5"/>
        <v>0</v>
      </c>
      <c r="P12" s="1">
        <f t="shared" si="6"/>
        <v>0</v>
      </c>
      <c r="Q12" s="1">
        <f t="shared" si="2"/>
        <v>0</v>
      </c>
      <c r="R12" s="22">
        <f t="shared" si="3"/>
        <v>0</v>
      </c>
    </row>
    <row r="13" spans="1:18" ht="30" customHeight="1" x14ac:dyDescent="0.3">
      <c r="A13" s="13">
        <v>10</v>
      </c>
      <c r="B13" s="26" t="s">
        <v>160</v>
      </c>
      <c r="C13" s="26" t="s">
        <v>61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4"/>
        <v>0</v>
      </c>
      <c r="O13" s="15">
        <f t="shared" si="5"/>
        <v>0</v>
      </c>
      <c r="P13" s="1">
        <f t="shared" si="6"/>
        <v>0</v>
      </c>
      <c r="Q13" s="1">
        <f t="shared" si="2"/>
        <v>0</v>
      </c>
      <c r="R13" s="22">
        <f t="shared" si="3"/>
        <v>0</v>
      </c>
    </row>
    <row r="14" spans="1:18" ht="30" customHeight="1" x14ac:dyDescent="0.3">
      <c r="A14" s="13">
        <v>11</v>
      </c>
      <c r="B14" s="26" t="s">
        <v>148</v>
      </c>
      <c r="C14" s="26" t="s">
        <v>36</v>
      </c>
      <c r="D14" s="14"/>
      <c r="E14" s="4"/>
      <c r="F14" s="4"/>
      <c r="G14" s="4"/>
      <c r="H14" s="4"/>
      <c r="I14" s="4"/>
      <c r="J14" s="4"/>
      <c r="K14" s="4"/>
      <c r="L14" s="4">
        <f t="shared" si="1"/>
        <v>0</v>
      </c>
      <c r="M14" s="4">
        <f t="shared" ref="M14:M19" si="7">RANK(L14,$L$4:$L$12)</f>
        <v>1</v>
      </c>
      <c r="N14" s="15">
        <f t="shared" si="4"/>
        <v>0</v>
      </c>
      <c r="O14" s="15">
        <f t="shared" si="5"/>
        <v>0</v>
      </c>
      <c r="P14" s="1">
        <f t="shared" si="6"/>
        <v>0</v>
      </c>
      <c r="Q14" s="1">
        <f t="shared" si="2"/>
        <v>0</v>
      </c>
      <c r="R14" s="22">
        <f t="shared" si="3"/>
        <v>0</v>
      </c>
    </row>
    <row r="15" spans="1:18" ht="30" customHeight="1" x14ac:dyDescent="0.3">
      <c r="A15" s="13">
        <v>12</v>
      </c>
      <c r="B15" s="26" t="s">
        <v>159</v>
      </c>
      <c r="C15" s="26" t="s">
        <v>61</v>
      </c>
      <c r="D15" s="14"/>
      <c r="E15" s="4"/>
      <c r="F15" s="4"/>
      <c r="G15" s="4"/>
      <c r="H15" s="4"/>
      <c r="I15" s="4"/>
      <c r="J15" s="4"/>
      <c r="K15" s="4"/>
      <c r="L15" s="4">
        <f t="shared" si="1"/>
        <v>0</v>
      </c>
      <c r="M15" s="4">
        <f t="shared" si="7"/>
        <v>1</v>
      </c>
      <c r="N15" s="15">
        <f t="shared" si="4"/>
        <v>0</v>
      </c>
      <c r="O15" s="15">
        <f t="shared" si="5"/>
        <v>0</v>
      </c>
      <c r="P15" s="1">
        <f t="shared" si="6"/>
        <v>0</v>
      </c>
      <c r="Q15" s="1">
        <f t="shared" si="2"/>
        <v>0</v>
      </c>
      <c r="R15" s="22">
        <f t="shared" si="3"/>
        <v>0</v>
      </c>
    </row>
    <row r="16" spans="1:18" ht="30" customHeight="1" x14ac:dyDescent="0.3">
      <c r="A16" s="13">
        <v>13</v>
      </c>
      <c r="B16" s="26" t="s">
        <v>158</v>
      </c>
      <c r="C16" s="26" t="s">
        <v>23</v>
      </c>
      <c r="D16" s="14"/>
      <c r="E16" s="4"/>
      <c r="F16" s="4"/>
      <c r="G16" s="4"/>
      <c r="H16" s="4"/>
      <c r="I16" s="4"/>
      <c r="J16" s="4"/>
      <c r="K16" s="4"/>
      <c r="L16" s="4">
        <f t="shared" si="1"/>
        <v>0</v>
      </c>
      <c r="M16" s="4">
        <f t="shared" si="7"/>
        <v>1</v>
      </c>
      <c r="N16" s="15">
        <f t="shared" si="4"/>
        <v>0</v>
      </c>
      <c r="O16" s="15">
        <f t="shared" si="5"/>
        <v>0</v>
      </c>
      <c r="P16" s="1">
        <f t="shared" si="6"/>
        <v>0</v>
      </c>
      <c r="Q16" s="1">
        <f t="shared" si="2"/>
        <v>0</v>
      </c>
      <c r="R16" s="22">
        <f t="shared" si="3"/>
        <v>0</v>
      </c>
    </row>
    <row r="17" spans="1:18" ht="30" customHeight="1" x14ac:dyDescent="0.3">
      <c r="A17" s="13">
        <v>14</v>
      </c>
      <c r="B17" s="25" t="s">
        <v>161</v>
      </c>
      <c r="C17" s="26" t="s">
        <v>61</v>
      </c>
      <c r="D17" s="14"/>
      <c r="E17" s="4"/>
      <c r="F17" s="4"/>
      <c r="G17" s="4"/>
      <c r="H17" s="4"/>
      <c r="I17" s="4"/>
      <c r="J17" s="4"/>
      <c r="K17" s="4"/>
      <c r="L17" s="4">
        <f t="shared" si="1"/>
        <v>0</v>
      </c>
      <c r="M17" s="4">
        <f t="shared" si="7"/>
        <v>1</v>
      </c>
      <c r="N17" s="15">
        <f t="shared" si="4"/>
        <v>0</v>
      </c>
      <c r="O17" s="15">
        <f t="shared" si="5"/>
        <v>0</v>
      </c>
      <c r="P17" s="1">
        <f t="shared" si="6"/>
        <v>0</v>
      </c>
      <c r="Q17" s="1">
        <f t="shared" si="2"/>
        <v>0</v>
      </c>
      <c r="R17" s="22">
        <f t="shared" si="3"/>
        <v>0</v>
      </c>
    </row>
    <row r="18" spans="1:18" ht="30" customHeight="1" x14ac:dyDescent="0.3">
      <c r="A18" s="13">
        <v>15</v>
      </c>
      <c r="B18" s="26" t="s">
        <v>146</v>
      </c>
      <c r="C18" s="26" t="s">
        <v>24</v>
      </c>
      <c r="D18" s="14"/>
      <c r="E18" s="4"/>
      <c r="F18" s="4"/>
      <c r="G18" s="4"/>
      <c r="H18" s="4"/>
      <c r="I18" s="4"/>
      <c r="J18" s="4"/>
      <c r="K18" s="4"/>
      <c r="L18" s="4">
        <f t="shared" ref="L18:L19" si="8">SUM(J18:K18)</f>
        <v>0</v>
      </c>
      <c r="M18" s="4">
        <f t="shared" si="7"/>
        <v>1</v>
      </c>
      <c r="N18" s="15">
        <f t="shared" ref="N18:N19" si="9">MAX(D18:H18)</f>
        <v>0</v>
      </c>
      <c r="O18" s="15">
        <f t="shared" ref="O18:O19" si="10">MIN(D18:H18)</f>
        <v>0</v>
      </c>
      <c r="P18" s="1">
        <f t="shared" ref="P18:P19" si="11">SUM(I18-N18-O18)</f>
        <v>0</v>
      </c>
      <c r="Q18" s="1">
        <f t="shared" ref="Q18:Q19" si="12">AVERAGE(N18:O18)</f>
        <v>0</v>
      </c>
      <c r="R18" s="22">
        <f t="shared" ref="R18:R19" si="13">L18-Q18</f>
        <v>0</v>
      </c>
    </row>
    <row r="19" spans="1:18" ht="30" customHeight="1" x14ac:dyDescent="0.3">
      <c r="A19" s="13">
        <v>16</v>
      </c>
      <c r="B19" s="26" t="s">
        <v>147</v>
      </c>
      <c r="C19" s="26" t="s">
        <v>144</v>
      </c>
      <c r="D19" s="14"/>
      <c r="E19" s="4"/>
      <c r="F19" s="4"/>
      <c r="G19" s="4"/>
      <c r="H19" s="4"/>
      <c r="I19" s="4"/>
      <c r="J19" s="4"/>
      <c r="K19" s="4"/>
      <c r="L19" s="4">
        <f t="shared" si="8"/>
        <v>0</v>
      </c>
      <c r="M19" s="4">
        <f t="shared" si="7"/>
        <v>1</v>
      </c>
      <c r="N19" s="15">
        <f t="shared" si="9"/>
        <v>0</v>
      </c>
      <c r="O19" s="15">
        <f t="shared" si="10"/>
        <v>0</v>
      </c>
      <c r="P19" s="1">
        <f t="shared" si="11"/>
        <v>0</v>
      </c>
      <c r="Q19" s="1">
        <f t="shared" si="12"/>
        <v>0</v>
      </c>
      <c r="R19" s="22">
        <f t="shared" si="13"/>
        <v>0</v>
      </c>
    </row>
    <row r="20" spans="1:18" ht="30" customHeight="1" x14ac:dyDescent="0.3">
      <c r="A20" s="35" t="s">
        <v>142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9"/>
      <c r="O20" s="39"/>
      <c r="P20" s="1"/>
      <c r="Q20" s="1"/>
      <c r="R20" s="24"/>
    </row>
    <row r="21" spans="1:18" ht="30" customHeight="1" x14ac:dyDescent="0.3">
      <c r="A21" s="18"/>
      <c r="B21" s="18"/>
      <c r="C21" s="37" t="s">
        <v>25</v>
      </c>
      <c r="D21" s="37"/>
      <c r="E21" s="37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"/>
      <c r="Q21" s="1"/>
      <c r="R21" s="24"/>
    </row>
    <row r="22" spans="1:18" ht="30" customHeight="1" x14ac:dyDescent="0.3">
      <c r="A22" s="32" t="s">
        <v>60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</sheetData>
  <sortState ref="B4:D19">
    <sortCondition ref="D4:D19"/>
  </sortState>
  <mergeCells count="6">
    <mergeCell ref="A22:R22"/>
    <mergeCell ref="A1:M2"/>
    <mergeCell ref="N2:P2"/>
    <mergeCell ref="Q2:R2"/>
    <mergeCell ref="A20:O20"/>
    <mergeCell ref="C21:E2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3" workbookViewId="0">
      <selection activeCell="D8" sqref="D8"/>
    </sheetView>
  </sheetViews>
  <sheetFormatPr defaultRowHeight="16.2" x14ac:dyDescent="0.3"/>
  <cols>
    <col min="3" max="3" width="10.77734375" customWidth="1"/>
    <col min="4" max="4" width="16.77734375" bestFit="1" customWidth="1"/>
  </cols>
  <sheetData>
    <row r="1" spans="1:18" x14ac:dyDescent="0.3">
      <c r="A1" s="38" t="s">
        <v>162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164</v>
      </c>
      <c r="C4" s="26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0" si="0">RANK(L4,$L$4:$L$10)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166</v>
      </c>
      <c r="C5" s="26" t="s">
        <v>36</v>
      </c>
      <c r="D5" s="14"/>
      <c r="E5" s="4"/>
      <c r="F5" s="4"/>
      <c r="G5" s="4"/>
      <c r="H5" s="4"/>
      <c r="I5" s="4"/>
      <c r="J5" s="4"/>
      <c r="K5" s="4"/>
      <c r="L5" s="4">
        <f t="shared" ref="L5:L10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0" si="2">AVERAGE(N5:O5)</f>
        <v>0</v>
      </c>
      <c r="R5" s="22">
        <f t="shared" ref="R5:R10" si="3">L5-Q5</f>
        <v>0</v>
      </c>
    </row>
    <row r="6" spans="1:18" ht="30" customHeight="1" x14ac:dyDescent="0.3">
      <c r="A6" s="13">
        <v>3</v>
      </c>
      <c r="B6" s="26" t="s">
        <v>168</v>
      </c>
      <c r="C6" s="26" t="s">
        <v>23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0" si="4">MAX(D6:H6)</f>
        <v>0</v>
      </c>
      <c r="O6" s="15">
        <f t="shared" ref="O6:O10" si="5">MIN(D6:H6)</f>
        <v>0</v>
      </c>
      <c r="P6" s="1">
        <f t="shared" ref="P6:P10" si="6">SUM(I6-N6-O6)</f>
        <v>0</v>
      </c>
      <c r="Q6" s="1">
        <f t="shared" si="2"/>
        <v>0</v>
      </c>
      <c r="R6" s="21">
        <f t="shared" si="3"/>
        <v>0</v>
      </c>
    </row>
    <row r="7" spans="1:18" ht="30" customHeight="1" x14ac:dyDescent="0.3">
      <c r="A7" s="13">
        <v>4</v>
      </c>
      <c r="B7" s="26" t="s">
        <v>170</v>
      </c>
      <c r="C7" s="26" t="s">
        <v>61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30" customHeight="1" x14ac:dyDescent="0.3">
      <c r="A8" s="13">
        <v>5</v>
      </c>
      <c r="B8" s="26" t="s">
        <v>169</v>
      </c>
      <c r="C8" s="26" t="s">
        <v>61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30" customHeight="1" x14ac:dyDescent="0.3">
      <c r="A9" s="13">
        <v>6</v>
      </c>
      <c r="B9" s="26" t="s">
        <v>167</v>
      </c>
      <c r="C9" s="26" t="s">
        <v>153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30" customHeight="1" x14ac:dyDescent="0.3">
      <c r="A10" s="13">
        <v>7</v>
      </c>
      <c r="B10" s="26" t="s">
        <v>165</v>
      </c>
      <c r="C10" s="26" t="s">
        <v>24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1">
        <f t="shared" si="3"/>
        <v>0</v>
      </c>
    </row>
    <row r="11" spans="1:18" ht="30" customHeight="1" x14ac:dyDescent="0.3">
      <c r="A11" s="35" t="s">
        <v>163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9"/>
      <c r="O11" s="39"/>
      <c r="P11" s="1"/>
      <c r="Q11" s="1"/>
      <c r="R11" s="24"/>
    </row>
    <row r="12" spans="1:18" ht="30" customHeight="1" x14ac:dyDescent="0.3">
      <c r="A12" s="18"/>
      <c r="B12" s="18"/>
      <c r="C12" s="37" t="s">
        <v>25</v>
      </c>
      <c r="D12" s="37"/>
      <c r="E12" s="37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4"/>
    </row>
    <row r="13" spans="1:18" ht="30" customHeight="1" x14ac:dyDescent="0.3">
      <c r="A13" s="32" t="s">
        <v>60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ht="19.8" x14ac:dyDescent="0.3">
      <c r="A14" s="15"/>
      <c r="B14" s="29"/>
      <c r="C14" s="29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2"/>
    </row>
    <row r="15" spans="1:18" ht="19.8" x14ac:dyDescent="0.3">
      <c r="A15" s="15"/>
      <c r="B15" s="29"/>
      <c r="C15" s="29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"/>
      <c r="Q15" s="1"/>
      <c r="R15" s="22"/>
    </row>
    <row r="16" spans="1:18" ht="19.8" x14ac:dyDescent="0.3">
      <c r="A16" s="15"/>
      <c r="B16" s="29"/>
      <c r="C16" s="29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"/>
      <c r="Q16" s="1"/>
      <c r="R16" s="22"/>
    </row>
    <row r="17" spans="1:18" ht="19.8" x14ac:dyDescent="0.3">
      <c r="A17" s="15"/>
      <c r="B17" s="29"/>
      <c r="C17" s="29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"/>
      <c r="Q17" s="1"/>
      <c r="R17" s="22"/>
    </row>
    <row r="18" spans="1:18" ht="19.8" x14ac:dyDescent="0.3">
      <c r="A18" s="15"/>
      <c r="B18" s="30"/>
      <c r="C18" s="29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"/>
      <c r="Q18" s="1"/>
      <c r="R18" s="22"/>
    </row>
    <row r="19" spans="1:18" ht="19.8" x14ac:dyDescent="0.3">
      <c r="A19" s="15"/>
      <c r="B19" s="29"/>
      <c r="C19" s="29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"/>
      <c r="Q19" s="1"/>
      <c r="R19" s="22"/>
    </row>
  </sheetData>
  <sortState ref="B4:D10">
    <sortCondition ref="D4:D10"/>
  </sortState>
  <mergeCells count="6">
    <mergeCell ref="A13:R13"/>
    <mergeCell ref="A1:M2"/>
    <mergeCell ref="N2:P2"/>
    <mergeCell ref="Q2:R2"/>
    <mergeCell ref="A11:O11"/>
    <mergeCell ref="C12:E12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F6" sqref="F6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171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173</v>
      </c>
      <c r="C4" s="26" t="s">
        <v>77</v>
      </c>
      <c r="D4" s="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9" si="0"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87</v>
      </c>
      <c r="C5" s="26" t="s">
        <v>86</v>
      </c>
      <c r="D5" s="4"/>
      <c r="E5" s="4"/>
      <c r="F5" s="4"/>
      <c r="G5" s="4"/>
      <c r="H5" s="4"/>
      <c r="I5" s="4"/>
      <c r="J5" s="4"/>
      <c r="K5" s="4"/>
      <c r="L5" s="4">
        <f t="shared" ref="L5:L9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2">AVERAGE(N5:O5)</f>
        <v>0</v>
      </c>
      <c r="R5" s="22">
        <f t="shared" ref="R5:R9" si="3">L5-Q5</f>
        <v>0</v>
      </c>
    </row>
    <row r="6" spans="1:18" ht="30" customHeight="1" x14ac:dyDescent="0.3">
      <c r="A6" s="13">
        <v>3</v>
      </c>
      <c r="B6" s="26" t="s">
        <v>176</v>
      </c>
      <c r="C6" s="26" t="s">
        <v>89</v>
      </c>
      <c r="D6" s="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9" si="4">MAX(D6:H6)</f>
        <v>0</v>
      </c>
      <c r="O6" s="15">
        <f t="shared" ref="O6:O9" si="5">MIN(D6:H6)</f>
        <v>0</v>
      </c>
      <c r="P6" s="1">
        <f t="shared" ref="P6:P9" si="6">SUM(I6-N6-O6)</f>
        <v>0</v>
      </c>
      <c r="Q6" s="1">
        <f t="shared" si="2"/>
        <v>0</v>
      </c>
      <c r="R6" s="21">
        <f t="shared" si="3"/>
        <v>0</v>
      </c>
    </row>
    <row r="7" spans="1:18" ht="30" customHeight="1" x14ac:dyDescent="0.3">
      <c r="A7" s="13">
        <v>4</v>
      </c>
      <c r="B7" s="26" t="s">
        <v>174</v>
      </c>
      <c r="C7" s="26" t="s">
        <v>175</v>
      </c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2">
        <f t="shared" si="3"/>
        <v>0</v>
      </c>
    </row>
    <row r="8" spans="1:18" ht="30" customHeight="1" x14ac:dyDescent="0.3">
      <c r="A8" s="13">
        <v>5</v>
      </c>
      <c r="B8" s="26" t="s">
        <v>177</v>
      </c>
      <c r="C8" s="26" t="s">
        <v>86</v>
      </c>
      <c r="D8" s="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1">
        <f t="shared" si="3"/>
        <v>0</v>
      </c>
    </row>
    <row r="9" spans="1:18" ht="30" customHeight="1" x14ac:dyDescent="0.3">
      <c r="A9" s="13">
        <v>6</v>
      </c>
      <c r="B9" s="26" t="s">
        <v>172</v>
      </c>
      <c r="C9" s="26" t="s">
        <v>75</v>
      </c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2">
        <f t="shared" si="3"/>
        <v>0</v>
      </c>
    </row>
    <row r="10" spans="1:18" ht="30" customHeight="1" x14ac:dyDescent="0.3">
      <c r="A10" s="40" t="s">
        <v>179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24"/>
      <c r="O10" s="24"/>
      <c r="P10" s="1"/>
      <c r="Q10" s="1"/>
      <c r="R10" s="24"/>
    </row>
    <row r="11" spans="1:18" ht="30" customHeight="1" x14ac:dyDescent="0.3">
      <c r="A11" s="18"/>
      <c r="B11" s="18"/>
      <c r="C11" s="19" t="s">
        <v>25</v>
      </c>
      <c r="D11" s="19"/>
      <c r="E11" s="19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"/>
      <c r="Q11" s="1"/>
      <c r="R11" s="24"/>
    </row>
    <row r="12" spans="1:18" ht="30" customHeight="1" x14ac:dyDescent="0.3">
      <c r="A12" s="32" t="s">
        <v>60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ht="30" customHeight="1" x14ac:dyDescent="0.3"/>
  </sheetData>
  <sortState ref="B4:D9">
    <sortCondition descending="1" ref="D4:D9"/>
  </sortState>
  <mergeCells count="5">
    <mergeCell ref="A1:M2"/>
    <mergeCell ref="N2:P2"/>
    <mergeCell ref="Q2:R2"/>
    <mergeCell ref="A12:R12"/>
    <mergeCell ref="A10:M1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D7" sqref="D7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178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180</v>
      </c>
      <c r="C4" s="26" t="s">
        <v>75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5" t="s">
        <v>106</v>
      </c>
      <c r="C5" s="26" t="s">
        <v>89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2">
        <f t="shared" ref="R5:R7" si="2">L5-Q5</f>
        <v>0</v>
      </c>
    </row>
    <row r="6" spans="1:18" ht="30" customHeight="1" x14ac:dyDescent="0.3">
      <c r="A6" s="13">
        <v>3</v>
      </c>
      <c r="B6" s="26" t="s">
        <v>181</v>
      </c>
      <c r="C6" s="25" t="s">
        <v>75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182</v>
      </c>
      <c r="C7" s="25" t="s">
        <v>75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40" t="s">
        <v>256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24"/>
      <c r="O8" s="24"/>
      <c r="P8" s="1"/>
      <c r="Q8" s="1"/>
      <c r="R8" s="24"/>
    </row>
    <row r="9" spans="1:18" ht="30" customHeight="1" x14ac:dyDescent="0.3">
      <c r="A9" s="18"/>
      <c r="B9" s="18"/>
      <c r="C9" s="19" t="s">
        <v>25</v>
      </c>
      <c r="D9" s="19"/>
      <c r="E9" s="19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4"/>
    </row>
    <row r="10" spans="1:18" ht="30" customHeight="1" x14ac:dyDescent="0.3">
      <c r="A10" s="32" t="s">
        <v>60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</sheetData>
  <sortState ref="B5:D7">
    <sortCondition descending="1" ref="D5:D7"/>
  </sortState>
  <mergeCells count="5">
    <mergeCell ref="A1:M2"/>
    <mergeCell ref="N2:P2"/>
    <mergeCell ref="Q2:R2"/>
    <mergeCell ref="A10:R10"/>
    <mergeCell ref="A8:M8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17" workbookViewId="0">
      <selection activeCell="D30" sqref="D30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183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19.95" customHeight="1" x14ac:dyDescent="0.3">
      <c r="A4" s="13">
        <v>1</v>
      </c>
      <c r="B4" s="26" t="s">
        <v>216</v>
      </c>
      <c r="C4" s="26" t="s">
        <v>217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19.95" customHeight="1" x14ac:dyDescent="0.3">
      <c r="A5" s="13">
        <v>2</v>
      </c>
      <c r="B5" s="26" t="s">
        <v>197</v>
      </c>
      <c r="C5" s="26" t="s">
        <v>198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2">
        <f t="shared" ref="R5:R7" si="2">L5-Q5</f>
        <v>0</v>
      </c>
    </row>
    <row r="6" spans="1:18" ht="19.95" customHeight="1" x14ac:dyDescent="0.3">
      <c r="A6" s="13">
        <v>3</v>
      </c>
      <c r="B6" s="26" t="s">
        <v>185</v>
      </c>
      <c r="C6" s="26" t="s">
        <v>186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1">
        <f t="shared" si="2"/>
        <v>0</v>
      </c>
    </row>
    <row r="7" spans="1:18" ht="19.95" customHeight="1" x14ac:dyDescent="0.3">
      <c r="A7" s="13">
        <v>4</v>
      </c>
      <c r="B7" s="26" t="s">
        <v>219</v>
      </c>
      <c r="C7" s="26" t="s">
        <v>206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19.95" customHeight="1" x14ac:dyDescent="0.3">
      <c r="A8" s="13">
        <v>5</v>
      </c>
      <c r="B8" s="26" t="s">
        <v>193</v>
      </c>
      <c r="C8" s="26" t="s">
        <v>77</v>
      </c>
      <c r="D8" s="14"/>
      <c r="E8" s="4"/>
      <c r="F8" s="4"/>
      <c r="G8" s="4"/>
      <c r="H8" s="4"/>
      <c r="I8" s="4"/>
      <c r="J8" s="4"/>
      <c r="K8" s="4"/>
      <c r="L8" s="4">
        <f t="shared" ref="L8:L22" si="6">SUM(J8:K8)</f>
        <v>0</v>
      </c>
      <c r="M8" s="4">
        <f t="shared" ref="M8:M30" si="7">RANK(L8,$L$4:$L$7)</f>
        <v>1</v>
      </c>
      <c r="N8" s="15">
        <f t="shared" ref="N8:N22" si="8">MAX(D8:H8)</f>
        <v>0</v>
      </c>
      <c r="O8" s="15">
        <f t="shared" ref="O8:O22" si="9">MIN(D8:H8)</f>
        <v>0</v>
      </c>
      <c r="P8" s="1">
        <f t="shared" ref="P8:P22" si="10">SUM(I8-N8-O8)</f>
        <v>0</v>
      </c>
      <c r="Q8" s="1">
        <f t="shared" ref="Q8:Q22" si="11">AVERAGE(N8:O8)</f>
        <v>0</v>
      </c>
      <c r="R8" s="22">
        <f t="shared" ref="R8:R22" si="12">L8-Q8</f>
        <v>0</v>
      </c>
    </row>
    <row r="9" spans="1:18" ht="19.95" customHeight="1" x14ac:dyDescent="0.3">
      <c r="A9" s="13">
        <v>6</v>
      </c>
      <c r="B9" s="26" t="s">
        <v>213</v>
      </c>
      <c r="C9" s="26" t="s">
        <v>212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2">
        <f t="shared" si="12"/>
        <v>0</v>
      </c>
    </row>
    <row r="10" spans="1:18" ht="19.95" customHeight="1" x14ac:dyDescent="0.3">
      <c r="A10" s="13">
        <v>7</v>
      </c>
      <c r="B10" s="26" t="s">
        <v>205</v>
      </c>
      <c r="C10" s="26" t="s">
        <v>206</v>
      </c>
      <c r="D10" s="14"/>
      <c r="E10" s="4"/>
      <c r="F10" s="4"/>
      <c r="G10" s="4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2">
        <f t="shared" si="12"/>
        <v>0</v>
      </c>
    </row>
    <row r="11" spans="1:18" ht="19.95" customHeight="1" x14ac:dyDescent="0.3">
      <c r="A11" s="13">
        <v>8</v>
      </c>
      <c r="B11" s="26" t="s">
        <v>191</v>
      </c>
      <c r="C11" s="26" t="s">
        <v>190</v>
      </c>
      <c r="D11" s="14"/>
      <c r="E11" s="4"/>
      <c r="F11" s="4"/>
      <c r="G11" s="4"/>
      <c r="H11" s="4"/>
      <c r="I11" s="4"/>
      <c r="J11" s="4"/>
      <c r="K11" s="4"/>
      <c r="L11" s="4">
        <f t="shared" si="6"/>
        <v>0</v>
      </c>
      <c r="M11" s="4">
        <f t="shared" si="7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2">
        <f t="shared" si="12"/>
        <v>0</v>
      </c>
    </row>
    <row r="12" spans="1:18" ht="19.95" customHeight="1" x14ac:dyDescent="0.3">
      <c r="A12" s="13">
        <v>9</v>
      </c>
      <c r="B12" s="26" t="s">
        <v>189</v>
      </c>
      <c r="C12" s="26" t="s">
        <v>190</v>
      </c>
      <c r="D12" s="14"/>
      <c r="E12" s="4"/>
      <c r="F12" s="4"/>
      <c r="G12" s="4"/>
      <c r="H12" s="4"/>
      <c r="I12" s="4"/>
      <c r="J12" s="4"/>
      <c r="K12" s="4"/>
      <c r="L12" s="4">
        <f t="shared" si="6"/>
        <v>0</v>
      </c>
      <c r="M12" s="4">
        <f t="shared" si="7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2">
        <f t="shared" si="12"/>
        <v>0</v>
      </c>
    </row>
    <row r="13" spans="1:18" ht="19.95" customHeight="1" x14ac:dyDescent="0.3">
      <c r="A13" s="13">
        <v>10</v>
      </c>
      <c r="B13" s="26" t="s">
        <v>187</v>
      </c>
      <c r="C13" s="26" t="s">
        <v>188</v>
      </c>
      <c r="D13" s="14"/>
      <c r="E13" s="4"/>
      <c r="F13" s="4"/>
      <c r="G13" s="4"/>
      <c r="H13" s="4"/>
      <c r="I13" s="4"/>
      <c r="J13" s="4"/>
      <c r="K13" s="4"/>
      <c r="L13" s="4">
        <f t="shared" si="6"/>
        <v>0</v>
      </c>
      <c r="M13" s="4">
        <f t="shared" si="7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2">
        <f t="shared" si="12"/>
        <v>0</v>
      </c>
    </row>
    <row r="14" spans="1:18" ht="19.95" customHeight="1" x14ac:dyDescent="0.3">
      <c r="A14" s="13">
        <v>11</v>
      </c>
      <c r="B14" s="26" t="s">
        <v>211</v>
      </c>
      <c r="C14" s="26" t="s">
        <v>212</v>
      </c>
      <c r="D14" s="14"/>
      <c r="E14" s="4"/>
      <c r="F14" s="4"/>
      <c r="G14" s="4"/>
      <c r="H14" s="4"/>
      <c r="I14" s="4"/>
      <c r="J14" s="4"/>
      <c r="K14" s="4"/>
      <c r="L14" s="4">
        <f t="shared" si="6"/>
        <v>0</v>
      </c>
      <c r="M14" s="4">
        <f t="shared" si="7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2">
        <f t="shared" si="12"/>
        <v>0</v>
      </c>
    </row>
    <row r="15" spans="1:18" ht="19.95" customHeight="1" x14ac:dyDescent="0.3">
      <c r="A15" s="13">
        <v>12</v>
      </c>
      <c r="B15" s="26" t="s">
        <v>210</v>
      </c>
      <c r="C15" s="26" t="s">
        <v>208</v>
      </c>
      <c r="D15" s="14"/>
      <c r="E15" s="4"/>
      <c r="F15" s="4"/>
      <c r="G15" s="4"/>
      <c r="H15" s="4"/>
      <c r="I15" s="4"/>
      <c r="J15" s="4"/>
      <c r="K15" s="4"/>
      <c r="L15" s="4">
        <f t="shared" si="6"/>
        <v>0</v>
      </c>
      <c r="M15" s="4">
        <f t="shared" si="7"/>
        <v>1</v>
      </c>
      <c r="N15" s="15">
        <f t="shared" si="8"/>
        <v>0</v>
      </c>
      <c r="O15" s="15">
        <f t="shared" si="9"/>
        <v>0</v>
      </c>
      <c r="P15" s="1">
        <f t="shared" si="10"/>
        <v>0</v>
      </c>
      <c r="Q15" s="1">
        <f t="shared" si="11"/>
        <v>0</v>
      </c>
      <c r="R15" s="22">
        <f t="shared" si="12"/>
        <v>0</v>
      </c>
    </row>
    <row r="16" spans="1:18" ht="19.95" customHeight="1" x14ac:dyDescent="0.3">
      <c r="A16" s="13">
        <v>13</v>
      </c>
      <c r="B16" s="26" t="s">
        <v>199</v>
      </c>
      <c r="C16" s="26" t="s">
        <v>198</v>
      </c>
      <c r="D16" s="14"/>
      <c r="E16" s="4"/>
      <c r="F16" s="4"/>
      <c r="G16" s="4"/>
      <c r="H16" s="4"/>
      <c r="I16" s="4"/>
      <c r="J16" s="4"/>
      <c r="K16" s="4"/>
      <c r="L16" s="4">
        <f t="shared" si="6"/>
        <v>0</v>
      </c>
      <c r="M16" s="4">
        <f t="shared" si="7"/>
        <v>1</v>
      </c>
      <c r="N16" s="15">
        <f t="shared" si="8"/>
        <v>0</v>
      </c>
      <c r="O16" s="15">
        <f t="shared" si="9"/>
        <v>0</v>
      </c>
      <c r="P16" s="1">
        <f t="shared" si="10"/>
        <v>0</v>
      </c>
      <c r="Q16" s="1">
        <f t="shared" si="11"/>
        <v>0</v>
      </c>
      <c r="R16" s="22">
        <f t="shared" si="12"/>
        <v>0</v>
      </c>
    </row>
    <row r="17" spans="1:18" ht="19.95" customHeight="1" x14ac:dyDescent="0.3">
      <c r="A17" s="13">
        <v>14</v>
      </c>
      <c r="B17" s="26" t="s">
        <v>184</v>
      </c>
      <c r="C17" s="26" t="s">
        <v>75</v>
      </c>
      <c r="D17" s="14"/>
      <c r="E17" s="4"/>
      <c r="F17" s="4"/>
      <c r="G17" s="4"/>
      <c r="H17" s="4"/>
      <c r="I17" s="4"/>
      <c r="J17" s="4"/>
      <c r="K17" s="4"/>
      <c r="L17" s="4">
        <f t="shared" si="6"/>
        <v>0</v>
      </c>
      <c r="M17" s="4">
        <f t="shared" si="7"/>
        <v>1</v>
      </c>
      <c r="N17" s="15">
        <f t="shared" si="8"/>
        <v>0</v>
      </c>
      <c r="O17" s="15">
        <f t="shared" si="9"/>
        <v>0</v>
      </c>
      <c r="P17" s="1">
        <f t="shared" si="10"/>
        <v>0</v>
      </c>
      <c r="Q17" s="1">
        <f t="shared" si="11"/>
        <v>0</v>
      </c>
      <c r="R17" s="22">
        <f t="shared" si="12"/>
        <v>0</v>
      </c>
    </row>
    <row r="18" spans="1:18" ht="19.95" customHeight="1" x14ac:dyDescent="0.3">
      <c r="A18" s="13">
        <v>15</v>
      </c>
      <c r="B18" s="26" t="s">
        <v>196</v>
      </c>
      <c r="C18" s="26" t="s">
        <v>81</v>
      </c>
      <c r="D18" s="14"/>
      <c r="E18" s="4"/>
      <c r="F18" s="4"/>
      <c r="G18" s="4"/>
      <c r="H18" s="4"/>
      <c r="I18" s="4"/>
      <c r="J18" s="4"/>
      <c r="K18" s="4"/>
      <c r="L18" s="4">
        <f t="shared" si="6"/>
        <v>0</v>
      </c>
      <c r="M18" s="4">
        <f t="shared" si="7"/>
        <v>1</v>
      </c>
      <c r="N18" s="15">
        <f t="shared" si="8"/>
        <v>0</v>
      </c>
      <c r="O18" s="15">
        <f t="shared" si="9"/>
        <v>0</v>
      </c>
      <c r="P18" s="1">
        <f t="shared" si="10"/>
        <v>0</v>
      </c>
      <c r="Q18" s="1">
        <f t="shared" si="11"/>
        <v>0</v>
      </c>
      <c r="R18" s="22">
        <f t="shared" si="12"/>
        <v>0</v>
      </c>
    </row>
    <row r="19" spans="1:18" ht="19.95" customHeight="1" x14ac:dyDescent="0.3">
      <c r="A19" s="13">
        <v>16</v>
      </c>
      <c r="B19" s="26" t="s">
        <v>209</v>
      </c>
      <c r="C19" s="26" t="s">
        <v>208</v>
      </c>
      <c r="D19" s="14"/>
      <c r="E19" s="4"/>
      <c r="F19" s="4"/>
      <c r="G19" s="4"/>
      <c r="H19" s="4"/>
      <c r="I19" s="4"/>
      <c r="J19" s="4"/>
      <c r="K19" s="4"/>
      <c r="L19" s="4">
        <f t="shared" si="6"/>
        <v>0</v>
      </c>
      <c r="M19" s="4">
        <f t="shared" si="7"/>
        <v>1</v>
      </c>
      <c r="N19" s="15">
        <f t="shared" si="8"/>
        <v>0</v>
      </c>
      <c r="O19" s="15">
        <f t="shared" si="9"/>
        <v>0</v>
      </c>
      <c r="P19" s="1">
        <f t="shared" si="10"/>
        <v>0</v>
      </c>
      <c r="Q19" s="1">
        <f t="shared" si="11"/>
        <v>0</v>
      </c>
      <c r="R19" s="22">
        <f t="shared" si="12"/>
        <v>0</v>
      </c>
    </row>
    <row r="20" spans="1:18" ht="19.95" customHeight="1" x14ac:dyDescent="0.3">
      <c r="A20" s="13">
        <v>17</v>
      </c>
      <c r="B20" s="26" t="s">
        <v>215</v>
      </c>
      <c r="C20" s="26" t="s">
        <v>217</v>
      </c>
      <c r="D20" s="14"/>
      <c r="E20" s="4"/>
      <c r="F20" s="4"/>
      <c r="G20" s="4"/>
      <c r="H20" s="4"/>
      <c r="I20" s="4"/>
      <c r="J20" s="4"/>
      <c r="K20" s="4"/>
      <c r="L20" s="4">
        <f t="shared" si="6"/>
        <v>0</v>
      </c>
      <c r="M20" s="4">
        <f t="shared" si="7"/>
        <v>1</v>
      </c>
      <c r="N20" s="15">
        <f t="shared" si="8"/>
        <v>0</v>
      </c>
      <c r="O20" s="15">
        <f t="shared" si="9"/>
        <v>0</v>
      </c>
      <c r="P20" s="1">
        <f t="shared" si="10"/>
        <v>0</v>
      </c>
      <c r="Q20" s="1">
        <f t="shared" si="11"/>
        <v>0</v>
      </c>
      <c r="R20" s="22">
        <f t="shared" si="12"/>
        <v>0</v>
      </c>
    </row>
    <row r="21" spans="1:18" ht="19.95" customHeight="1" x14ac:dyDescent="0.3">
      <c r="A21" s="13">
        <v>18</v>
      </c>
      <c r="B21" s="26" t="s">
        <v>195</v>
      </c>
      <c r="C21" s="26" t="s">
        <v>77</v>
      </c>
      <c r="D21" s="14"/>
      <c r="E21" s="4"/>
      <c r="F21" s="4"/>
      <c r="G21" s="4"/>
      <c r="H21" s="4"/>
      <c r="I21" s="4"/>
      <c r="J21" s="4"/>
      <c r="K21" s="4"/>
      <c r="L21" s="4">
        <f t="shared" si="6"/>
        <v>0</v>
      </c>
      <c r="M21" s="4">
        <f t="shared" si="7"/>
        <v>1</v>
      </c>
      <c r="N21" s="15">
        <f t="shared" si="8"/>
        <v>0</v>
      </c>
      <c r="O21" s="15">
        <f t="shared" si="9"/>
        <v>0</v>
      </c>
      <c r="P21" s="1">
        <f t="shared" si="10"/>
        <v>0</v>
      </c>
      <c r="Q21" s="1">
        <f t="shared" si="11"/>
        <v>0</v>
      </c>
      <c r="R21" s="22">
        <f t="shared" si="12"/>
        <v>0</v>
      </c>
    </row>
    <row r="22" spans="1:18" ht="19.95" customHeight="1" x14ac:dyDescent="0.3">
      <c r="A22" s="13">
        <v>19</v>
      </c>
      <c r="B22" s="26" t="s">
        <v>192</v>
      </c>
      <c r="C22" s="26" t="s">
        <v>188</v>
      </c>
      <c r="D22" s="14"/>
      <c r="E22" s="4"/>
      <c r="F22" s="4"/>
      <c r="G22" s="4"/>
      <c r="H22" s="4"/>
      <c r="I22" s="4"/>
      <c r="J22" s="4"/>
      <c r="K22" s="4"/>
      <c r="L22" s="4">
        <f t="shared" si="6"/>
        <v>0</v>
      </c>
      <c r="M22" s="4">
        <f>RANK(L22,$L$4:$L$7)</f>
        <v>1</v>
      </c>
      <c r="N22" s="15">
        <f t="shared" si="8"/>
        <v>0</v>
      </c>
      <c r="O22" s="15">
        <f t="shared" si="9"/>
        <v>0</v>
      </c>
      <c r="P22" s="1">
        <f t="shared" si="10"/>
        <v>0</v>
      </c>
      <c r="Q22" s="1">
        <f t="shared" si="11"/>
        <v>0</v>
      </c>
      <c r="R22" s="22">
        <f t="shared" si="12"/>
        <v>0</v>
      </c>
    </row>
    <row r="23" spans="1:18" ht="19.95" customHeight="1" x14ac:dyDescent="0.3">
      <c r="A23" s="13">
        <v>20</v>
      </c>
      <c r="B23" s="26" t="s">
        <v>218</v>
      </c>
      <c r="C23" s="26" t="s">
        <v>206</v>
      </c>
      <c r="D23" s="14"/>
      <c r="E23" s="4"/>
      <c r="F23" s="4"/>
      <c r="G23" s="4"/>
      <c r="H23" s="4"/>
      <c r="I23" s="4"/>
      <c r="J23" s="4"/>
      <c r="K23" s="4"/>
      <c r="L23" s="4">
        <f t="shared" ref="L23:L27" si="13">SUM(J23:K23)</f>
        <v>0</v>
      </c>
      <c r="M23" s="4">
        <f t="shared" si="7"/>
        <v>1</v>
      </c>
      <c r="N23" s="15">
        <f t="shared" ref="N23:N27" si="14">MAX(D23:H23)</f>
        <v>0</v>
      </c>
      <c r="O23" s="15">
        <f t="shared" ref="O23:O27" si="15">MIN(D23:H23)</f>
        <v>0</v>
      </c>
      <c r="P23" s="1">
        <f t="shared" ref="P23:P27" si="16">SUM(I23-N23-O23)</f>
        <v>0</v>
      </c>
      <c r="Q23" s="1">
        <f t="shared" ref="Q23:Q27" si="17">AVERAGE(N23:O23)</f>
        <v>0</v>
      </c>
      <c r="R23" s="22">
        <f t="shared" ref="R23:R27" si="18">L23-Q23</f>
        <v>0</v>
      </c>
    </row>
    <row r="24" spans="1:18" ht="19.95" customHeight="1" x14ac:dyDescent="0.3">
      <c r="A24" s="13">
        <v>21</v>
      </c>
      <c r="B24" s="26" t="s">
        <v>207</v>
      </c>
      <c r="C24" s="26" t="s">
        <v>208</v>
      </c>
      <c r="D24" s="14"/>
      <c r="E24" s="4"/>
      <c r="F24" s="4"/>
      <c r="G24" s="4"/>
      <c r="H24" s="4"/>
      <c r="I24" s="4"/>
      <c r="J24" s="4"/>
      <c r="K24" s="4"/>
      <c r="L24" s="4">
        <f t="shared" si="13"/>
        <v>0</v>
      </c>
      <c r="M24" s="4">
        <f t="shared" si="7"/>
        <v>1</v>
      </c>
      <c r="N24" s="15">
        <f t="shared" si="14"/>
        <v>0</v>
      </c>
      <c r="O24" s="15">
        <f t="shared" si="15"/>
        <v>0</v>
      </c>
      <c r="P24" s="1">
        <f t="shared" si="16"/>
        <v>0</v>
      </c>
      <c r="Q24" s="1">
        <f t="shared" si="17"/>
        <v>0</v>
      </c>
      <c r="R24" s="22">
        <f t="shared" si="18"/>
        <v>0</v>
      </c>
    </row>
    <row r="25" spans="1:18" ht="19.95" customHeight="1" x14ac:dyDescent="0.3">
      <c r="A25" s="13">
        <v>22</v>
      </c>
      <c r="B25" s="26" t="s">
        <v>202</v>
      </c>
      <c r="C25" s="26" t="s">
        <v>203</v>
      </c>
      <c r="D25" s="14"/>
      <c r="E25" s="4"/>
      <c r="F25" s="4"/>
      <c r="G25" s="4"/>
      <c r="H25" s="4"/>
      <c r="I25" s="4"/>
      <c r="J25" s="4"/>
      <c r="K25" s="4"/>
      <c r="L25" s="4">
        <f t="shared" si="13"/>
        <v>0</v>
      </c>
      <c r="M25" s="4">
        <f t="shared" si="7"/>
        <v>1</v>
      </c>
      <c r="N25" s="15">
        <f t="shared" si="14"/>
        <v>0</v>
      </c>
      <c r="O25" s="15">
        <f t="shared" si="15"/>
        <v>0</v>
      </c>
      <c r="P25" s="1">
        <f t="shared" si="16"/>
        <v>0</v>
      </c>
      <c r="Q25" s="1">
        <f t="shared" si="17"/>
        <v>0</v>
      </c>
      <c r="R25" s="22">
        <f t="shared" si="18"/>
        <v>0</v>
      </c>
    </row>
    <row r="26" spans="1:18" ht="19.95" customHeight="1" x14ac:dyDescent="0.3">
      <c r="A26" s="13">
        <v>23</v>
      </c>
      <c r="B26" s="26" t="s">
        <v>200</v>
      </c>
      <c r="C26" s="26" t="s">
        <v>201</v>
      </c>
      <c r="D26" s="14"/>
      <c r="E26" s="4"/>
      <c r="F26" s="4"/>
      <c r="G26" s="4"/>
      <c r="H26" s="4"/>
      <c r="I26" s="4"/>
      <c r="J26" s="4"/>
      <c r="K26" s="4"/>
      <c r="L26" s="4">
        <f t="shared" si="13"/>
        <v>0</v>
      </c>
      <c r="M26" s="4">
        <f t="shared" si="7"/>
        <v>1</v>
      </c>
      <c r="N26" s="15">
        <f t="shared" si="14"/>
        <v>0</v>
      </c>
      <c r="O26" s="15">
        <f t="shared" si="15"/>
        <v>0</v>
      </c>
      <c r="P26" s="1">
        <f t="shared" si="16"/>
        <v>0</v>
      </c>
      <c r="Q26" s="1">
        <f t="shared" si="17"/>
        <v>0</v>
      </c>
      <c r="R26" s="22">
        <f t="shared" si="18"/>
        <v>0</v>
      </c>
    </row>
    <row r="27" spans="1:18" ht="19.95" customHeight="1" x14ac:dyDescent="0.3">
      <c r="A27" s="13">
        <v>24</v>
      </c>
      <c r="B27" s="26" t="s">
        <v>214</v>
      </c>
      <c r="C27" s="26" t="s">
        <v>212</v>
      </c>
      <c r="D27" s="14"/>
      <c r="E27" s="4"/>
      <c r="F27" s="4"/>
      <c r="G27" s="4"/>
      <c r="H27" s="4"/>
      <c r="I27" s="4"/>
      <c r="J27" s="4"/>
      <c r="K27" s="4"/>
      <c r="L27" s="4">
        <f t="shared" si="13"/>
        <v>0</v>
      </c>
      <c r="M27" s="4">
        <f t="shared" si="7"/>
        <v>1</v>
      </c>
      <c r="N27" s="15">
        <f t="shared" si="14"/>
        <v>0</v>
      </c>
      <c r="O27" s="15">
        <f t="shared" si="15"/>
        <v>0</v>
      </c>
      <c r="P27" s="1">
        <f t="shared" si="16"/>
        <v>0</v>
      </c>
      <c r="Q27" s="1">
        <f t="shared" si="17"/>
        <v>0</v>
      </c>
      <c r="R27" s="22">
        <f t="shared" si="18"/>
        <v>0</v>
      </c>
    </row>
    <row r="28" spans="1:18" ht="19.95" customHeight="1" x14ac:dyDescent="0.3">
      <c r="A28" s="13">
        <v>25</v>
      </c>
      <c r="B28" s="26" t="s">
        <v>220</v>
      </c>
      <c r="C28" s="26" t="s">
        <v>221</v>
      </c>
      <c r="D28" s="14"/>
      <c r="E28" s="4"/>
      <c r="F28" s="4"/>
      <c r="G28" s="4"/>
      <c r="H28" s="4"/>
      <c r="I28" s="4"/>
      <c r="J28" s="4"/>
      <c r="K28" s="4"/>
      <c r="L28" s="4">
        <f t="shared" ref="L28:L30" si="19">SUM(J28:K28)</f>
        <v>0</v>
      </c>
      <c r="M28" s="4">
        <f t="shared" si="7"/>
        <v>1</v>
      </c>
      <c r="N28" s="15">
        <f t="shared" ref="N28:N30" si="20">MAX(D28:H28)</f>
        <v>0</v>
      </c>
      <c r="O28" s="15">
        <f t="shared" ref="O28:O30" si="21">MIN(D28:H28)</f>
        <v>0</v>
      </c>
      <c r="P28" s="1">
        <f t="shared" ref="P28:P30" si="22">SUM(I28-N28-O28)</f>
        <v>0</v>
      </c>
      <c r="Q28" s="1">
        <f t="shared" ref="Q28:Q30" si="23">AVERAGE(N28:O28)</f>
        <v>0</v>
      </c>
      <c r="R28" s="22">
        <f t="shared" ref="R28:R30" si="24">L28-Q28</f>
        <v>0</v>
      </c>
    </row>
    <row r="29" spans="1:18" ht="19.95" customHeight="1" x14ac:dyDescent="0.3">
      <c r="A29" s="13">
        <v>26</v>
      </c>
      <c r="B29" s="26" t="s">
        <v>204</v>
      </c>
      <c r="C29" s="26" t="s">
        <v>203</v>
      </c>
      <c r="D29" s="14"/>
      <c r="E29" s="4"/>
      <c r="F29" s="4"/>
      <c r="G29" s="4"/>
      <c r="H29" s="4"/>
      <c r="I29" s="4"/>
      <c r="J29" s="4"/>
      <c r="K29" s="4"/>
      <c r="L29" s="4">
        <f t="shared" si="19"/>
        <v>0</v>
      </c>
      <c r="M29" s="4">
        <f t="shared" si="7"/>
        <v>1</v>
      </c>
      <c r="N29" s="15">
        <f t="shared" si="20"/>
        <v>0</v>
      </c>
      <c r="O29" s="15">
        <f t="shared" si="21"/>
        <v>0</v>
      </c>
      <c r="P29" s="1">
        <f t="shared" si="22"/>
        <v>0</v>
      </c>
      <c r="Q29" s="1">
        <f t="shared" si="23"/>
        <v>0</v>
      </c>
      <c r="R29" s="22">
        <f t="shared" si="24"/>
        <v>0</v>
      </c>
    </row>
    <row r="30" spans="1:18" ht="19.95" customHeight="1" x14ac:dyDescent="0.3">
      <c r="A30" s="13">
        <v>27</v>
      </c>
      <c r="B30" s="26" t="s">
        <v>194</v>
      </c>
      <c r="C30" s="26" t="s">
        <v>77</v>
      </c>
      <c r="D30" s="14"/>
      <c r="E30" s="4"/>
      <c r="F30" s="4"/>
      <c r="G30" s="4"/>
      <c r="H30" s="4"/>
      <c r="I30" s="4"/>
      <c r="J30" s="4"/>
      <c r="K30" s="4"/>
      <c r="L30" s="4">
        <f t="shared" si="19"/>
        <v>0</v>
      </c>
      <c r="M30" s="4">
        <f t="shared" si="7"/>
        <v>1</v>
      </c>
      <c r="N30" s="15">
        <f t="shared" si="20"/>
        <v>0</v>
      </c>
      <c r="O30" s="15">
        <f t="shared" si="21"/>
        <v>0</v>
      </c>
      <c r="P30" s="1">
        <f t="shared" si="22"/>
        <v>0</v>
      </c>
      <c r="Q30" s="1">
        <f t="shared" si="23"/>
        <v>0</v>
      </c>
      <c r="R30" s="22">
        <f t="shared" si="24"/>
        <v>0</v>
      </c>
    </row>
    <row r="31" spans="1:18" ht="30" customHeight="1" x14ac:dyDescent="0.3">
      <c r="A31" s="40" t="s">
        <v>255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24"/>
      <c r="O31" s="24"/>
      <c r="P31" s="1"/>
      <c r="Q31" s="1"/>
      <c r="R31" s="24"/>
    </row>
    <row r="32" spans="1:18" ht="30" customHeight="1" x14ac:dyDescent="0.3">
      <c r="A32" s="18"/>
      <c r="B32" s="18"/>
      <c r="C32" s="19" t="s">
        <v>25</v>
      </c>
      <c r="D32" s="19"/>
      <c r="E32" s="19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"/>
      <c r="Q32" s="1"/>
      <c r="R32" s="24"/>
    </row>
    <row r="33" spans="1:18" ht="30" customHeight="1" x14ac:dyDescent="0.3">
      <c r="A33" s="32" t="s">
        <v>60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</row>
  </sheetData>
  <sortState ref="B4:D30">
    <sortCondition descending="1" ref="D4:D30"/>
  </sortState>
  <mergeCells count="5">
    <mergeCell ref="A1:M2"/>
    <mergeCell ref="N2:P2"/>
    <mergeCell ref="Q2:R2"/>
    <mergeCell ref="A31:M31"/>
    <mergeCell ref="A33:R3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9" workbookViewId="0">
      <selection activeCell="D19" sqref="D19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 x14ac:dyDescent="0.3">
      <c r="A4" s="13">
        <v>1</v>
      </c>
      <c r="B4" s="26" t="s">
        <v>232</v>
      </c>
      <c r="C4" s="26" t="s">
        <v>208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25.05" customHeight="1" x14ac:dyDescent="0.3">
      <c r="A5" s="13">
        <v>2</v>
      </c>
      <c r="B5" s="26" t="s">
        <v>234</v>
      </c>
      <c r="C5" s="26" t="s">
        <v>212</v>
      </c>
      <c r="D5" s="14"/>
      <c r="E5" s="4"/>
      <c r="F5" s="4"/>
      <c r="G5" s="4"/>
      <c r="H5" s="4"/>
      <c r="I5" s="4"/>
      <c r="J5" s="4"/>
      <c r="K5" s="4"/>
      <c r="L5" s="4">
        <f t="shared" ref="L5:L19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9" si="1">AVERAGE(N5:O5)</f>
        <v>0</v>
      </c>
      <c r="R5" s="22">
        <f t="shared" ref="R5:R19" si="2">L5-Q5</f>
        <v>0</v>
      </c>
    </row>
    <row r="6" spans="1:18" ht="25.05" customHeight="1" x14ac:dyDescent="0.3">
      <c r="A6" s="13">
        <v>3</v>
      </c>
      <c r="B6" s="26" t="s">
        <v>224</v>
      </c>
      <c r="C6" s="26" t="s">
        <v>75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9" si="3">MAX(D6:H6)</f>
        <v>0</v>
      </c>
      <c r="O6" s="15">
        <f t="shared" ref="O6:O19" si="4">MIN(D6:H6)</f>
        <v>0</v>
      </c>
      <c r="P6" s="1">
        <f t="shared" ref="P6:P19" si="5">SUM(I6-N6-O6)</f>
        <v>0</v>
      </c>
      <c r="Q6" s="1">
        <f t="shared" si="1"/>
        <v>0</v>
      </c>
      <c r="R6" s="21">
        <f t="shared" si="2"/>
        <v>0</v>
      </c>
    </row>
    <row r="7" spans="1:18" ht="25.05" customHeight="1" x14ac:dyDescent="0.3">
      <c r="A7" s="13">
        <v>4</v>
      </c>
      <c r="B7" s="26" t="s">
        <v>226</v>
      </c>
      <c r="C7" s="26" t="s">
        <v>75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25.05" customHeight="1" x14ac:dyDescent="0.3">
      <c r="A8" s="13">
        <v>5</v>
      </c>
      <c r="B8" s="26" t="s">
        <v>104</v>
      </c>
      <c r="C8" s="26" t="s">
        <v>81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9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25.05" customHeight="1" x14ac:dyDescent="0.3">
      <c r="A9" s="13">
        <v>6</v>
      </c>
      <c r="B9" s="26" t="s">
        <v>223</v>
      </c>
      <c r="C9" s="26" t="s">
        <v>84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2">
        <f t="shared" si="2"/>
        <v>0</v>
      </c>
    </row>
    <row r="10" spans="1:18" ht="25.05" customHeight="1" x14ac:dyDescent="0.3">
      <c r="A10" s="13">
        <v>7</v>
      </c>
      <c r="B10" s="26" t="s">
        <v>228</v>
      </c>
      <c r="C10" s="26" t="s">
        <v>188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2">
        <f t="shared" si="2"/>
        <v>0</v>
      </c>
    </row>
    <row r="11" spans="1:18" ht="25.05" customHeight="1" x14ac:dyDescent="0.3">
      <c r="A11" s="13">
        <v>8</v>
      </c>
      <c r="B11" s="26" t="s">
        <v>231</v>
      </c>
      <c r="C11" s="26" t="s">
        <v>208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2">
        <f t="shared" si="2"/>
        <v>0</v>
      </c>
    </row>
    <row r="12" spans="1:18" ht="25.05" customHeight="1" x14ac:dyDescent="0.3">
      <c r="A12" s="13">
        <v>9</v>
      </c>
      <c r="B12" s="26" t="s">
        <v>225</v>
      </c>
      <c r="C12" s="26" t="s">
        <v>75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2">
        <f t="shared" si="2"/>
        <v>0</v>
      </c>
    </row>
    <row r="13" spans="1:18" ht="25.05" customHeight="1" x14ac:dyDescent="0.3">
      <c r="A13" s="13">
        <v>10</v>
      </c>
      <c r="B13" s="26" t="s">
        <v>229</v>
      </c>
      <c r="C13" s="26" t="s">
        <v>188</v>
      </c>
      <c r="D13" s="1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6"/>
        <v>1</v>
      </c>
      <c r="N13" s="15">
        <f t="shared" si="3"/>
        <v>0</v>
      </c>
      <c r="O13" s="15">
        <f t="shared" si="4"/>
        <v>0</v>
      </c>
      <c r="P13" s="1">
        <f t="shared" si="5"/>
        <v>0</v>
      </c>
      <c r="Q13" s="1">
        <f t="shared" si="1"/>
        <v>0</v>
      </c>
      <c r="R13" s="22">
        <f t="shared" si="2"/>
        <v>0</v>
      </c>
    </row>
    <row r="14" spans="1:18" ht="25.05" customHeight="1" x14ac:dyDescent="0.3">
      <c r="A14" s="13">
        <v>11</v>
      </c>
      <c r="B14" s="26" t="s">
        <v>237</v>
      </c>
      <c r="C14" s="26" t="s">
        <v>238</v>
      </c>
      <c r="D14" s="1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6"/>
        <v>1</v>
      </c>
      <c r="N14" s="15">
        <f t="shared" si="3"/>
        <v>0</v>
      </c>
      <c r="O14" s="15">
        <f t="shared" si="4"/>
        <v>0</v>
      </c>
      <c r="P14" s="1">
        <f t="shared" si="5"/>
        <v>0</v>
      </c>
      <c r="Q14" s="1">
        <f t="shared" si="1"/>
        <v>0</v>
      </c>
      <c r="R14" s="22">
        <f t="shared" si="2"/>
        <v>0</v>
      </c>
    </row>
    <row r="15" spans="1:18" ht="25.05" customHeight="1" x14ac:dyDescent="0.3">
      <c r="A15" s="13">
        <v>12</v>
      </c>
      <c r="B15" s="26" t="s">
        <v>235</v>
      </c>
      <c r="C15" s="26" t="s">
        <v>217</v>
      </c>
      <c r="D15" s="14"/>
      <c r="E15" s="4"/>
      <c r="F15" s="4"/>
      <c r="G15" s="4"/>
      <c r="H15" s="4"/>
      <c r="I15" s="4"/>
      <c r="J15" s="4"/>
      <c r="K15" s="4"/>
      <c r="L15" s="4">
        <f t="shared" si="0"/>
        <v>0</v>
      </c>
      <c r="M15" s="4">
        <f t="shared" si="6"/>
        <v>1</v>
      </c>
      <c r="N15" s="15">
        <f t="shared" si="3"/>
        <v>0</v>
      </c>
      <c r="O15" s="15">
        <f t="shared" si="4"/>
        <v>0</v>
      </c>
      <c r="P15" s="1">
        <f t="shared" si="5"/>
        <v>0</v>
      </c>
      <c r="Q15" s="1">
        <f t="shared" si="1"/>
        <v>0</v>
      </c>
      <c r="R15" s="22">
        <f t="shared" si="2"/>
        <v>0</v>
      </c>
    </row>
    <row r="16" spans="1:18" ht="25.05" customHeight="1" x14ac:dyDescent="0.3">
      <c r="A16" s="13">
        <v>13</v>
      </c>
      <c r="B16" s="26" t="s">
        <v>227</v>
      </c>
      <c r="C16" s="26" t="s">
        <v>186</v>
      </c>
      <c r="D16" s="14"/>
      <c r="E16" s="4"/>
      <c r="F16" s="4"/>
      <c r="G16" s="4"/>
      <c r="H16" s="4"/>
      <c r="I16" s="4"/>
      <c r="J16" s="4"/>
      <c r="K16" s="4"/>
      <c r="L16" s="4">
        <f t="shared" si="0"/>
        <v>0</v>
      </c>
      <c r="M16" s="4">
        <f t="shared" si="6"/>
        <v>1</v>
      </c>
      <c r="N16" s="15">
        <f t="shared" si="3"/>
        <v>0</v>
      </c>
      <c r="O16" s="15">
        <f t="shared" si="4"/>
        <v>0</v>
      </c>
      <c r="P16" s="1">
        <f t="shared" si="5"/>
        <v>0</v>
      </c>
      <c r="Q16" s="1">
        <f t="shared" si="1"/>
        <v>0</v>
      </c>
      <c r="R16" s="22">
        <f t="shared" si="2"/>
        <v>0</v>
      </c>
    </row>
    <row r="17" spans="1:18" ht="25.05" customHeight="1" x14ac:dyDescent="0.3">
      <c r="A17" s="13">
        <v>14</v>
      </c>
      <c r="B17" s="26" t="s">
        <v>236</v>
      </c>
      <c r="C17" s="26" t="s">
        <v>217</v>
      </c>
      <c r="D17" s="14"/>
      <c r="E17" s="4"/>
      <c r="F17" s="4"/>
      <c r="G17" s="4"/>
      <c r="H17" s="4"/>
      <c r="I17" s="4"/>
      <c r="J17" s="4"/>
      <c r="K17" s="4"/>
      <c r="L17" s="4">
        <f t="shared" si="0"/>
        <v>0</v>
      </c>
      <c r="M17" s="4">
        <f t="shared" si="6"/>
        <v>1</v>
      </c>
      <c r="N17" s="15">
        <f t="shared" si="3"/>
        <v>0</v>
      </c>
      <c r="O17" s="15">
        <f t="shared" si="4"/>
        <v>0</v>
      </c>
      <c r="P17" s="1">
        <f t="shared" si="5"/>
        <v>0</v>
      </c>
      <c r="Q17" s="1">
        <f t="shared" si="1"/>
        <v>0</v>
      </c>
      <c r="R17" s="22">
        <f t="shared" si="2"/>
        <v>0</v>
      </c>
    </row>
    <row r="18" spans="1:18" ht="25.05" customHeight="1" x14ac:dyDescent="0.3">
      <c r="A18" s="13">
        <v>15</v>
      </c>
      <c r="B18" s="26" t="s">
        <v>233</v>
      </c>
      <c r="C18" s="26" t="s">
        <v>208</v>
      </c>
      <c r="D18" s="14"/>
      <c r="E18" s="4"/>
      <c r="F18" s="4"/>
      <c r="G18" s="4"/>
      <c r="H18" s="4"/>
      <c r="I18" s="4"/>
      <c r="J18" s="4"/>
      <c r="K18" s="4"/>
      <c r="L18" s="4">
        <f t="shared" si="0"/>
        <v>0</v>
      </c>
      <c r="M18" s="4">
        <f t="shared" si="6"/>
        <v>1</v>
      </c>
      <c r="N18" s="15">
        <f t="shared" si="3"/>
        <v>0</v>
      </c>
      <c r="O18" s="15">
        <f t="shared" si="4"/>
        <v>0</v>
      </c>
      <c r="P18" s="1">
        <f t="shared" si="5"/>
        <v>0</v>
      </c>
      <c r="Q18" s="1">
        <f t="shared" si="1"/>
        <v>0</v>
      </c>
      <c r="R18" s="22">
        <f t="shared" si="2"/>
        <v>0</v>
      </c>
    </row>
    <row r="19" spans="1:18" ht="25.05" customHeight="1" x14ac:dyDescent="0.3">
      <c r="A19" s="13">
        <v>16</v>
      </c>
      <c r="B19" s="26" t="s">
        <v>230</v>
      </c>
      <c r="C19" s="26" t="s">
        <v>188</v>
      </c>
      <c r="D19" s="14"/>
      <c r="E19" s="4"/>
      <c r="F19" s="4"/>
      <c r="G19" s="4"/>
      <c r="H19" s="4"/>
      <c r="I19" s="4"/>
      <c r="J19" s="4"/>
      <c r="K19" s="4"/>
      <c r="L19" s="4">
        <f t="shared" si="0"/>
        <v>0</v>
      </c>
      <c r="M19" s="4">
        <f t="shared" si="6"/>
        <v>1</v>
      </c>
      <c r="N19" s="15">
        <f t="shared" si="3"/>
        <v>0</v>
      </c>
      <c r="O19" s="15">
        <f t="shared" si="4"/>
        <v>0</v>
      </c>
      <c r="P19" s="1">
        <f t="shared" si="5"/>
        <v>0</v>
      </c>
      <c r="Q19" s="1">
        <f t="shared" si="1"/>
        <v>0</v>
      </c>
      <c r="R19" s="22">
        <f t="shared" si="2"/>
        <v>0</v>
      </c>
    </row>
    <row r="20" spans="1:18" ht="30" customHeight="1" x14ac:dyDescent="0.3">
      <c r="A20" s="40" t="s">
        <v>254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24"/>
      <c r="O20" s="24"/>
      <c r="P20" s="1"/>
      <c r="Q20" s="1"/>
      <c r="R20" s="24"/>
    </row>
    <row r="21" spans="1:18" ht="30" customHeight="1" x14ac:dyDescent="0.3">
      <c r="A21" s="18"/>
      <c r="B21" s="18"/>
      <c r="C21" s="19" t="s">
        <v>25</v>
      </c>
      <c r="D21" s="19"/>
      <c r="E21" s="19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"/>
      <c r="Q21" s="1"/>
      <c r="R21" s="24"/>
    </row>
    <row r="22" spans="1:18" ht="30" customHeight="1" x14ac:dyDescent="0.3">
      <c r="A22" s="32" t="s">
        <v>60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</sheetData>
  <sortState ref="B4:D19">
    <sortCondition ref="D4:D19"/>
  </sortState>
  <mergeCells count="5">
    <mergeCell ref="A1:M2"/>
    <mergeCell ref="N2:P2"/>
    <mergeCell ref="Q2:R2"/>
    <mergeCell ref="A20:M20"/>
    <mergeCell ref="A22:R22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11" workbookViewId="0">
      <selection activeCell="D18" sqref="D18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239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 x14ac:dyDescent="0.3">
      <c r="A4" s="13">
        <v>1</v>
      </c>
      <c r="B4" s="26" t="s">
        <v>246</v>
      </c>
      <c r="C4" s="26" t="s">
        <v>212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25.05" customHeight="1" x14ac:dyDescent="0.3">
      <c r="A5" s="13">
        <v>2</v>
      </c>
      <c r="B5" s="26" t="s">
        <v>249</v>
      </c>
      <c r="C5" s="26" t="s">
        <v>217</v>
      </c>
      <c r="D5" s="14"/>
      <c r="E5" s="4"/>
      <c r="F5" s="4"/>
      <c r="G5" s="4"/>
      <c r="H5" s="4"/>
      <c r="I5" s="4"/>
      <c r="J5" s="4"/>
      <c r="K5" s="4"/>
      <c r="L5" s="4">
        <f t="shared" ref="L5:L1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8" si="1">AVERAGE(N5:O5)</f>
        <v>0</v>
      </c>
      <c r="R5" s="22">
        <f t="shared" ref="R5:R18" si="2">L5-Q5</f>
        <v>0</v>
      </c>
    </row>
    <row r="6" spans="1:18" ht="25.05" customHeight="1" x14ac:dyDescent="0.3">
      <c r="A6" s="13">
        <v>3</v>
      </c>
      <c r="B6" s="26" t="s">
        <v>240</v>
      </c>
      <c r="C6" s="26" t="s">
        <v>186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8" si="3">MAX(D6:H6)</f>
        <v>0</v>
      </c>
      <c r="O6" s="15">
        <f t="shared" ref="O6:O18" si="4">MIN(D6:H6)</f>
        <v>0</v>
      </c>
      <c r="P6" s="1">
        <f t="shared" ref="P6:P18" si="5">SUM(I6-N6-O6)</f>
        <v>0</v>
      </c>
      <c r="Q6" s="1">
        <f t="shared" si="1"/>
        <v>0</v>
      </c>
      <c r="R6" s="21">
        <f t="shared" si="2"/>
        <v>0</v>
      </c>
    </row>
    <row r="7" spans="1:18" ht="25.05" customHeight="1" x14ac:dyDescent="0.3">
      <c r="A7" s="13">
        <v>4</v>
      </c>
      <c r="B7" s="26" t="s">
        <v>248</v>
      </c>
      <c r="C7" s="26" t="s">
        <v>217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25.05" customHeight="1" x14ac:dyDescent="0.3">
      <c r="A8" s="13">
        <v>5</v>
      </c>
      <c r="B8" s="26" t="s">
        <v>243</v>
      </c>
      <c r="C8" s="26" t="s">
        <v>208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8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25.05" customHeight="1" x14ac:dyDescent="0.3">
      <c r="A9" s="13">
        <v>6</v>
      </c>
      <c r="B9" s="26" t="s">
        <v>244</v>
      </c>
      <c r="C9" s="26" t="s">
        <v>208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2">
        <f t="shared" si="2"/>
        <v>0</v>
      </c>
    </row>
    <row r="10" spans="1:18" ht="25.05" customHeight="1" x14ac:dyDescent="0.3">
      <c r="A10" s="13">
        <v>7</v>
      </c>
      <c r="B10" s="26" t="s">
        <v>250</v>
      </c>
      <c r="C10" s="26" t="s">
        <v>217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2">
        <f t="shared" si="2"/>
        <v>0</v>
      </c>
    </row>
    <row r="11" spans="1:18" ht="25.05" customHeight="1" x14ac:dyDescent="0.3">
      <c r="A11" s="13">
        <v>8</v>
      </c>
      <c r="B11" s="28" t="s">
        <v>125</v>
      </c>
      <c r="C11" s="28" t="s">
        <v>86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2">
        <f t="shared" si="2"/>
        <v>0</v>
      </c>
    </row>
    <row r="12" spans="1:18" ht="25.05" customHeight="1" x14ac:dyDescent="0.3">
      <c r="A12" s="13">
        <v>9</v>
      </c>
      <c r="B12" s="28" t="s">
        <v>252</v>
      </c>
      <c r="C12" s="28" t="s">
        <v>77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2">
        <f t="shared" si="2"/>
        <v>0</v>
      </c>
    </row>
    <row r="13" spans="1:18" ht="25.05" customHeight="1" x14ac:dyDescent="0.3">
      <c r="A13" s="13">
        <v>10</v>
      </c>
      <c r="B13" s="26" t="s">
        <v>242</v>
      </c>
      <c r="C13" s="26" t="s">
        <v>201</v>
      </c>
      <c r="D13" s="1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6"/>
        <v>1</v>
      </c>
      <c r="N13" s="15">
        <f t="shared" si="3"/>
        <v>0</v>
      </c>
      <c r="O13" s="15">
        <f t="shared" si="4"/>
        <v>0</v>
      </c>
      <c r="P13" s="1">
        <f t="shared" si="5"/>
        <v>0</v>
      </c>
      <c r="Q13" s="1">
        <f t="shared" si="1"/>
        <v>0</v>
      </c>
      <c r="R13" s="22">
        <f t="shared" si="2"/>
        <v>0</v>
      </c>
    </row>
    <row r="14" spans="1:18" ht="25.05" customHeight="1" x14ac:dyDescent="0.3">
      <c r="A14" s="13">
        <v>11</v>
      </c>
      <c r="B14" s="28" t="s">
        <v>251</v>
      </c>
      <c r="C14" s="28" t="s">
        <v>77</v>
      </c>
      <c r="D14" s="1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6"/>
        <v>1</v>
      </c>
      <c r="N14" s="15">
        <f t="shared" si="3"/>
        <v>0</v>
      </c>
      <c r="O14" s="15">
        <f t="shared" si="4"/>
        <v>0</v>
      </c>
      <c r="P14" s="1">
        <f t="shared" si="5"/>
        <v>0</v>
      </c>
      <c r="Q14" s="1">
        <f t="shared" si="1"/>
        <v>0</v>
      </c>
      <c r="R14" s="22">
        <f t="shared" si="2"/>
        <v>0</v>
      </c>
    </row>
    <row r="15" spans="1:18" ht="25.05" customHeight="1" x14ac:dyDescent="0.3">
      <c r="A15" s="13">
        <v>12</v>
      </c>
      <c r="B15" s="26" t="s">
        <v>245</v>
      </c>
      <c r="C15" s="26" t="s">
        <v>212</v>
      </c>
      <c r="D15" s="14"/>
      <c r="E15" s="4"/>
      <c r="F15" s="4"/>
      <c r="G15" s="4"/>
      <c r="H15" s="4"/>
      <c r="I15" s="4"/>
      <c r="J15" s="4"/>
      <c r="K15" s="4"/>
      <c r="L15" s="4">
        <f t="shared" si="0"/>
        <v>0</v>
      </c>
      <c r="M15" s="4">
        <f t="shared" si="6"/>
        <v>1</v>
      </c>
      <c r="N15" s="15">
        <f t="shared" si="3"/>
        <v>0</v>
      </c>
      <c r="O15" s="15">
        <f t="shared" si="4"/>
        <v>0</v>
      </c>
      <c r="P15" s="1">
        <f t="shared" si="5"/>
        <v>0</v>
      </c>
      <c r="Q15" s="1">
        <f t="shared" si="1"/>
        <v>0</v>
      </c>
      <c r="R15" s="22">
        <f t="shared" si="2"/>
        <v>0</v>
      </c>
    </row>
    <row r="16" spans="1:18" ht="25.05" customHeight="1" x14ac:dyDescent="0.3">
      <c r="A16" s="13">
        <v>13</v>
      </c>
      <c r="B16" s="26" t="s">
        <v>241</v>
      </c>
      <c r="C16" s="26" t="s">
        <v>188</v>
      </c>
      <c r="D16" s="14"/>
      <c r="E16" s="4"/>
      <c r="F16" s="4"/>
      <c r="G16" s="4"/>
      <c r="H16" s="4"/>
      <c r="I16" s="4"/>
      <c r="J16" s="4"/>
      <c r="K16" s="4"/>
      <c r="L16" s="4">
        <f t="shared" si="0"/>
        <v>0</v>
      </c>
      <c r="M16" s="4">
        <f t="shared" si="6"/>
        <v>1</v>
      </c>
      <c r="N16" s="15">
        <f t="shared" si="3"/>
        <v>0</v>
      </c>
      <c r="O16" s="15">
        <f t="shared" si="4"/>
        <v>0</v>
      </c>
      <c r="P16" s="1">
        <f t="shared" si="5"/>
        <v>0</v>
      </c>
      <c r="Q16" s="1">
        <f t="shared" si="1"/>
        <v>0</v>
      </c>
      <c r="R16" s="22">
        <f t="shared" si="2"/>
        <v>0</v>
      </c>
    </row>
    <row r="17" spans="1:18" ht="25.05" customHeight="1" x14ac:dyDescent="0.3">
      <c r="A17" s="13">
        <v>14</v>
      </c>
      <c r="B17" s="28" t="s">
        <v>253</v>
      </c>
      <c r="C17" s="28" t="s">
        <v>77</v>
      </c>
      <c r="D17" s="14"/>
      <c r="E17" s="4"/>
      <c r="F17" s="4"/>
      <c r="G17" s="4"/>
      <c r="H17" s="4"/>
      <c r="I17" s="4"/>
      <c r="J17" s="4"/>
      <c r="K17" s="4"/>
      <c r="L17" s="4">
        <f t="shared" si="0"/>
        <v>0</v>
      </c>
      <c r="M17" s="4">
        <f t="shared" si="6"/>
        <v>1</v>
      </c>
      <c r="N17" s="15">
        <f t="shared" si="3"/>
        <v>0</v>
      </c>
      <c r="O17" s="15">
        <f t="shared" si="4"/>
        <v>0</v>
      </c>
      <c r="P17" s="1">
        <f t="shared" si="5"/>
        <v>0</v>
      </c>
      <c r="Q17" s="1">
        <f t="shared" si="1"/>
        <v>0</v>
      </c>
      <c r="R17" s="22">
        <f t="shared" si="2"/>
        <v>0</v>
      </c>
    </row>
    <row r="18" spans="1:18" ht="25.05" customHeight="1" x14ac:dyDescent="0.3">
      <c r="A18" s="13">
        <v>15</v>
      </c>
      <c r="B18" s="26" t="s">
        <v>247</v>
      </c>
      <c r="C18" s="26" t="s">
        <v>212</v>
      </c>
      <c r="D18" s="14"/>
      <c r="E18" s="4"/>
      <c r="F18" s="4"/>
      <c r="G18" s="4"/>
      <c r="H18" s="4"/>
      <c r="I18" s="4"/>
      <c r="J18" s="4"/>
      <c r="K18" s="4"/>
      <c r="L18" s="4">
        <f t="shared" si="0"/>
        <v>0</v>
      </c>
      <c r="M18" s="4">
        <f t="shared" si="6"/>
        <v>1</v>
      </c>
      <c r="N18" s="15">
        <f t="shared" si="3"/>
        <v>0</v>
      </c>
      <c r="O18" s="15">
        <f t="shared" si="4"/>
        <v>0</v>
      </c>
      <c r="P18" s="1">
        <f t="shared" si="5"/>
        <v>0</v>
      </c>
      <c r="Q18" s="1">
        <f t="shared" si="1"/>
        <v>0</v>
      </c>
      <c r="R18" s="22">
        <f t="shared" si="2"/>
        <v>0</v>
      </c>
    </row>
    <row r="19" spans="1:18" ht="30" customHeight="1" x14ac:dyDescent="0.3">
      <c r="A19" s="35" t="s">
        <v>257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</row>
    <row r="20" spans="1:18" ht="30" customHeight="1" x14ac:dyDescent="0.3">
      <c r="A20" s="18"/>
      <c r="B20" s="18"/>
      <c r="C20" s="19" t="s">
        <v>25</v>
      </c>
      <c r="D20" s="19"/>
      <c r="E20" s="19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"/>
      <c r="Q20" s="1"/>
      <c r="R20" s="24"/>
    </row>
    <row r="21" spans="1:18" ht="30" customHeight="1" x14ac:dyDescent="0.3">
      <c r="A21" s="32" t="s">
        <v>60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</sheetData>
  <sortState ref="B4:D18">
    <sortCondition ref="D4:D18"/>
  </sortState>
  <mergeCells count="5">
    <mergeCell ref="A1:M2"/>
    <mergeCell ref="N2:P2"/>
    <mergeCell ref="Q2:R2"/>
    <mergeCell ref="A21:R21"/>
    <mergeCell ref="A19:R19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workbookViewId="0">
      <selection activeCell="D13" sqref="D13"/>
    </sheetView>
  </sheetViews>
  <sheetFormatPr defaultRowHeight="16.2" x14ac:dyDescent="0.3"/>
  <cols>
    <col min="3" max="3" width="10.77734375" customWidth="1"/>
    <col min="18" max="18" width="10.33203125" customWidth="1"/>
  </cols>
  <sheetData>
    <row r="1" spans="1:18" x14ac:dyDescent="0.3">
      <c r="A1" s="38" t="s">
        <v>258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7" t="s">
        <v>259</v>
      </c>
      <c r="C4" s="27" t="s">
        <v>77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262</v>
      </c>
      <c r="C5" s="26" t="s">
        <v>186</v>
      </c>
      <c r="D5" s="14"/>
      <c r="E5" s="4"/>
      <c r="F5" s="4"/>
      <c r="G5" s="4"/>
      <c r="H5" s="4"/>
      <c r="I5" s="4"/>
      <c r="J5" s="4"/>
      <c r="K5" s="4"/>
      <c r="L5" s="4">
        <f t="shared" ref="L5:L13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3" si="1">AVERAGE(N5:O5)</f>
        <v>0</v>
      </c>
      <c r="R5" s="22">
        <f t="shared" ref="R5:R13" si="2">L5-Q5</f>
        <v>0</v>
      </c>
    </row>
    <row r="6" spans="1:18" ht="30" customHeight="1" x14ac:dyDescent="0.3">
      <c r="A6" s="13">
        <v>3</v>
      </c>
      <c r="B6" s="26" t="s">
        <v>264</v>
      </c>
      <c r="C6" s="26" t="s">
        <v>201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3" si="3">MAX(D6:H6)</f>
        <v>0</v>
      </c>
      <c r="O6" s="15">
        <f t="shared" ref="O6:O13" si="4">MIN(D6:H6)</f>
        <v>0</v>
      </c>
      <c r="P6" s="1">
        <f t="shared" ref="P6:P13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8" t="s">
        <v>259</v>
      </c>
      <c r="C7" s="28" t="s">
        <v>77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7" t="s">
        <v>266</v>
      </c>
      <c r="C8" s="26" t="s">
        <v>212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3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13">
        <v>6</v>
      </c>
      <c r="B9" s="26" t="s">
        <v>265</v>
      </c>
      <c r="C9" s="26" t="s">
        <v>212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2">
        <f t="shared" si="2"/>
        <v>0</v>
      </c>
    </row>
    <row r="10" spans="1:18" ht="30" customHeight="1" x14ac:dyDescent="0.3">
      <c r="A10" s="13">
        <v>7</v>
      </c>
      <c r="B10" s="28" t="s">
        <v>268</v>
      </c>
      <c r="C10" s="28" t="s">
        <v>75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2">
        <f t="shared" si="2"/>
        <v>0</v>
      </c>
    </row>
    <row r="11" spans="1:18" ht="30" customHeight="1" x14ac:dyDescent="0.3">
      <c r="A11" s="13">
        <v>8</v>
      </c>
      <c r="B11" s="26" t="s">
        <v>263</v>
      </c>
      <c r="C11" s="26" t="s">
        <v>201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2">
        <f t="shared" si="2"/>
        <v>0</v>
      </c>
    </row>
    <row r="12" spans="1:18" ht="30" customHeight="1" x14ac:dyDescent="0.3">
      <c r="A12" s="13">
        <v>9</v>
      </c>
      <c r="B12" s="28" t="s">
        <v>267</v>
      </c>
      <c r="C12" s="28" t="s">
        <v>77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2">
        <f t="shared" si="2"/>
        <v>0</v>
      </c>
    </row>
    <row r="13" spans="1:18" ht="30" customHeight="1" x14ac:dyDescent="0.3">
      <c r="A13" s="13">
        <v>10</v>
      </c>
      <c r="B13" s="28" t="s">
        <v>261</v>
      </c>
      <c r="C13" s="28" t="s">
        <v>77</v>
      </c>
      <c r="D13" s="1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6"/>
        <v>1</v>
      </c>
      <c r="N13" s="15">
        <f t="shared" si="3"/>
        <v>0</v>
      </c>
      <c r="O13" s="15">
        <f t="shared" si="4"/>
        <v>0</v>
      </c>
      <c r="P13" s="1">
        <f t="shared" si="5"/>
        <v>0</v>
      </c>
      <c r="Q13" s="1">
        <f t="shared" si="1"/>
        <v>0</v>
      </c>
      <c r="R13" s="22">
        <f t="shared" si="2"/>
        <v>0</v>
      </c>
    </row>
    <row r="14" spans="1:18" ht="30" customHeight="1" x14ac:dyDescent="0.3">
      <c r="A14" s="35" t="s">
        <v>260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</row>
    <row r="15" spans="1:18" ht="30" customHeight="1" x14ac:dyDescent="0.3">
      <c r="A15" s="18"/>
      <c r="B15" s="18"/>
      <c r="C15" s="19" t="s">
        <v>25</v>
      </c>
      <c r="D15" s="19"/>
      <c r="E15" s="19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"/>
      <c r="Q15" s="1"/>
      <c r="R15" s="24"/>
    </row>
    <row r="16" spans="1:18" ht="30" customHeight="1" x14ac:dyDescent="0.3">
      <c r="A16" s="32" t="s">
        <v>60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</sheetData>
  <sortState ref="B5:D13">
    <sortCondition ref="D5:D13"/>
  </sortState>
  <mergeCells count="5">
    <mergeCell ref="A1:M2"/>
    <mergeCell ref="N2:P2"/>
    <mergeCell ref="Q2:R2"/>
    <mergeCell ref="A14:R14"/>
    <mergeCell ref="A16:R16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I11" sqref="I11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269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137</v>
      </c>
      <c r="C4" s="25" t="s">
        <v>138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5" t="s">
        <v>139</v>
      </c>
      <c r="C5" s="25" t="s">
        <v>140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2">
        <f t="shared" ref="R5" si="2">L5-Q5</f>
        <v>0</v>
      </c>
    </row>
    <row r="6" spans="1:18" ht="30" customHeight="1" x14ac:dyDescent="0.3">
      <c r="A6" s="35" t="s">
        <v>270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</row>
    <row r="7" spans="1:18" ht="30" customHeight="1" x14ac:dyDescent="0.3">
      <c r="A7" s="18"/>
      <c r="B7" s="18"/>
      <c r="C7" s="19" t="s">
        <v>25</v>
      </c>
      <c r="D7" s="19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4"/>
    </row>
    <row r="8" spans="1:18" ht="30" customHeight="1" x14ac:dyDescent="0.3">
      <c r="A8" s="32" t="s">
        <v>60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</sheetData>
  <mergeCells count="5">
    <mergeCell ref="A1:M2"/>
    <mergeCell ref="N2:P2"/>
    <mergeCell ref="Q2:R2"/>
    <mergeCell ref="A6:R6"/>
    <mergeCell ref="A8:R8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4" workbookViewId="0">
      <selection activeCell="D11" sqref="D11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271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276</v>
      </c>
      <c r="C4" s="26" t="s">
        <v>36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159</v>
      </c>
      <c r="C5" s="26" t="s">
        <v>61</v>
      </c>
      <c r="D5" s="14"/>
      <c r="E5" s="4"/>
      <c r="F5" s="4"/>
      <c r="G5" s="4"/>
      <c r="H5" s="4"/>
      <c r="I5" s="4"/>
      <c r="J5" s="4"/>
      <c r="K5" s="4"/>
      <c r="L5" s="4">
        <f t="shared" ref="L5:L11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1" si="1">AVERAGE(N5:O5)</f>
        <v>0</v>
      </c>
      <c r="R5" s="22">
        <f t="shared" ref="R5:R11" si="2">L5-Q5</f>
        <v>0</v>
      </c>
    </row>
    <row r="6" spans="1:18" ht="30" customHeight="1" x14ac:dyDescent="0.3">
      <c r="A6" s="13">
        <v>3</v>
      </c>
      <c r="B6" s="26" t="s">
        <v>275</v>
      </c>
      <c r="C6" s="26" t="s">
        <v>36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1" si="3">MAX(D6:H6)</f>
        <v>0</v>
      </c>
      <c r="O6" s="15">
        <f t="shared" ref="O6:O11" si="4">MIN(D6:H6)</f>
        <v>0</v>
      </c>
      <c r="P6" s="1">
        <f t="shared" ref="P6:P11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146</v>
      </c>
      <c r="C7" s="26" t="s">
        <v>24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6" t="s">
        <v>277</v>
      </c>
      <c r="C8" s="26" t="s">
        <v>36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1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13">
        <v>6</v>
      </c>
      <c r="B9" s="26" t="s">
        <v>273</v>
      </c>
      <c r="C9" s="26" t="s">
        <v>21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2">
        <f t="shared" si="2"/>
        <v>0</v>
      </c>
    </row>
    <row r="10" spans="1:18" ht="30" customHeight="1" x14ac:dyDescent="0.3">
      <c r="A10" s="13">
        <v>7</v>
      </c>
      <c r="B10" s="26" t="s">
        <v>274</v>
      </c>
      <c r="C10" s="26" t="s">
        <v>24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2">
        <f t="shared" si="2"/>
        <v>0</v>
      </c>
    </row>
    <row r="11" spans="1:18" ht="34.200000000000003" customHeight="1" x14ac:dyDescent="0.3">
      <c r="A11" s="13">
        <v>8</v>
      </c>
      <c r="B11" s="25" t="s">
        <v>161</v>
      </c>
      <c r="C11" s="26" t="s">
        <v>61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2">
        <f t="shared" si="2"/>
        <v>0</v>
      </c>
    </row>
    <row r="12" spans="1:18" ht="30" customHeight="1" x14ac:dyDescent="0.3">
      <c r="A12" s="35" t="s">
        <v>272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18" ht="30" customHeight="1" x14ac:dyDescent="0.3">
      <c r="A13" s="18"/>
      <c r="B13" s="18"/>
      <c r="C13" s="19" t="s">
        <v>25</v>
      </c>
      <c r="D13" s="19"/>
      <c r="E13" s="19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"/>
      <c r="Q13" s="1"/>
      <c r="R13" s="24"/>
    </row>
    <row r="14" spans="1:18" ht="30" customHeight="1" x14ac:dyDescent="0.3">
      <c r="A14" s="32" t="s">
        <v>60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</sheetData>
  <sortState ref="B4:D11">
    <sortCondition ref="D4:D11"/>
  </sortState>
  <mergeCells count="5">
    <mergeCell ref="A1:M2"/>
    <mergeCell ref="N2:P2"/>
    <mergeCell ref="Q2:R2"/>
    <mergeCell ref="A12:R12"/>
    <mergeCell ref="A14:R14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D8" sqref="D8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278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283</v>
      </c>
      <c r="C4" s="26" t="s">
        <v>61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282</v>
      </c>
      <c r="C5" s="26" t="s">
        <v>24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2">
        <f t="shared" ref="R5:R8" si="2">L5-Q5</f>
        <v>0</v>
      </c>
    </row>
    <row r="6" spans="1:18" ht="30" customHeight="1" x14ac:dyDescent="0.3">
      <c r="A6" s="13">
        <v>3</v>
      </c>
      <c r="B6" s="26" t="s">
        <v>281</v>
      </c>
      <c r="C6" s="26" t="s">
        <v>24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280</v>
      </c>
      <c r="C7" s="26" t="s">
        <v>21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6" t="s">
        <v>169</v>
      </c>
      <c r="C8" s="26" t="s">
        <v>61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35" t="s">
        <v>279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  <row r="10" spans="1:18" ht="30" customHeight="1" x14ac:dyDescent="0.3">
      <c r="A10" s="18"/>
      <c r="B10" s="18"/>
      <c r="C10" s="19" t="s">
        <v>25</v>
      </c>
      <c r="D10" s="19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4"/>
    </row>
    <row r="11" spans="1:18" ht="30" customHeight="1" x14ac:dyDescent="0.3">
      <c r="A11" s="32" t="s">
        <v>60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</sheetData>
  <sortState ref="B4:D8">
    <sortCondition descending="1" ref="D4:D8"/>
  </sortState>
  <mergeCells count="5">
    <mergeCell ref="A1:M2"/>
    <mergeCell ref="N2:P2"/>
    <mergeCell ref="Q2:R2"/>
    <mergeCell ref="A9:R9"/>
    <mergeCell ref="A11:R11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7" workbookViewId="0">
      <selection activeCell="D14" sqref="D14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284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195</v>
      </c>
      <c r="C4" s="26" t="s">
        <v>77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289</v>
      </c>
      <c r="C5" s="26" t="s">
        <v>75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2">
        <f t="shared" ref="R5:R8" si="2">L5-Q5</f>
        <v>0</v>
      </c>
    </row>
    <row r="6" spans="1:18" ht="30" customHeight="1" x14ac:dyDescent="0.3">
      <c r="A6" s="13">
        <v>3</v>
      </c>
      <c r="B6" s="26" t="s">
        <v>288</v>
      </c>
      <c r="C6" s="26" t="s">
        <v>75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286</v>
      </c>
      <c r="C7" s="26" t="s">
        <v>77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6" t="s">
        <v>290</v>
      </c>
      <c r="C8" s="26" t="s">
        <v>221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4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13">
        <v>6</v>
      </c>
      <c r="B9" s="26" t="s">
        <v>191</v>
      </c>
      <c r="C9" s="26" t="s">
        <v>190</v>
      </c>
      <c r="D9" s="14"/>
      <c r="E9" s="4"/>
      <c r="F9" s="4"/>
      <c r="G9" s="4"/>
      <c r="H9" s="4"/>
      <c r="I9" s="4"/>
      <c r="J9" s="4"/>
      <c r="K9" s="4"/>
      <c r="L9" s="4">
        <f t="shared" ref="L9:L14" si="7">SUM(J9:K9)</f>
        <v>0</v>
      </c>
      <c r="M9" s="4">
        <f t="shared" si="6"/>
        <v>1</v>
      </c>
      <c r="N9" s="15">
        <f t="shared" ref="N9:N14" si="8">MAX(D9:H9)</f>
        <v>0</v>
      </c>
      <c r="O9" s="15">
        <f t="shared" ref="O9:O14" si="9">MIN(D9:H9)</f>
        <v>0</v>
      </c>
      <c r="P9" s="1">
        <f t="shared" ref="P9:P14" si="10">SUM(I9-N9-O9)</f>
        <v>0</v>
      </c>
      <c r="Q9" s="1">
        <f t="shared" ref="Q9:Q14" si="11">AVERAGE(N9:O9)</f>
        <v>0</v>
      </c>
      <c r="R9" s="22">
        <f t="shared" ref="R9:R14" si="12">L9-Q9</f>
        <v>0</v>
      </c>
    </row>
    <row r="10" spans="1:18" ht="30" customHeight="1" x14ac:dyDescent="0.3">
      <c r="A10" s="13">
        <v>7</v>
      </c>
      <c r="B10" s="26" t="s">
        <v>291</v>
      </c>
      <c r="C10" s="26" t="s">
        <v>221</v>
      </c>
      <c r="D10" s="14"/>
      <c r="E10" s="4"/>
      <c r="F10" s="4"/>
      <c r="G10" s="4"/>
      <c r="H10" s="4"/>
      <c r="I10" s="4"/>
      <c r="J10" s="4"/>
      <c r="K10" s="4"/>
      <c r="L10" s="4">
        <f t="shared" si="7"/>
        <v>0</v>
      </c>
      <c r="M10" s="4">
        <f t="shared" si="6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2">
        <f t="shared" si="12"/>
        <v>0</v>
      </c>
    </row>
    <row r="11" spans="1:18" ht="30" customHeight="1" x14ac:dyDescent="0.3">
      <c r="A11" s="13">
        <v>8</v>
      </c>
      <c r="B11" s="26" t="s">
        <v>292</v>
      </c>
      <c r="C11" s="26" t="s">
        <v>221</v>
      </c>
      <c r="D11" s="14"/>
      <c r="E11" s="4"/>
      <c r="F11" s="4"/>
      <c r="G11" s="4"/>
      <c r="H11" s="4"/>
      <c r="I11" s="4"/>
      <c r="J11" s="4"/>
      <c r="K11" s="4"/>
      <c r="L11" s="4">
        <f t="shared" si="7"/>
        <v>0</v>
      </c>
      <c r="M11" s="4">
        <f t="shared" si="6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2">
        <f t="shared" si="12"/>
        <v>0</v>
      </c>
    </row>
    <row r="12" spans="1:18" ht="30" customHeight="1" x14ac:dyDescent="0.3">
      <c r="A12" s="13">
        <v>9</v>
      </c>
      <c r="B12" s="25" t="s">
        <v>174</v>
      </c>
      <c r="C12" s="26" t="s">
        <v>175</v>
      </c>
      <c r="D12" s="14"/>
      <c r="E12" s="4"/>
      <c r="F12" s="4"/>
      <c r="G12" s="4"/>
      <c r="H12" s="4"/>
      <c r="I12" s="4"/>
      <c r="J12" s="4"/>
      <c r="K12" s="4"/>
      <c r="L12" s="4">
        <f t="shared" si="7"/>
        <v>0</v>
      </c>
      <c r="M12" s="4">
        <f t="shared" si="6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2">
        <f t="shared" si="12"/>
        <v>0</v>
      </c>
    </row>
    <row r="13" spans="1:18" ht="30" customHeight="1" x14ac:dyDescent="0.3">
      <c r="A13" s="13">
        <v>10</v>
      </c>
      <c r="B13" s="26" t="s">
        <v>189</v>
      </c>
      <c r="C13" s="26" t="s">
        <v>190</v>
      </c>
      <c r="D13" s="14"/>
      <c r="E13" s="4"/>
      <c r="F13" s="4"/>
      <c r="G13" s="4"/>
      <c r="H13" s="4"/>
      <c r="I13" s="4"/>
      <c r="J13" s="4"/>
      <c r="K13" s="4"/>
      <c r="L13" s="4">
        <f t="shared" si="7"/>
        <v>0</v>
      </c>
      <c r="M13" s="4">
        <f t="shared" si="6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2">
        <f t="shared" si="12"/>
        <v>0</v>
      </c>
    </row>
    <row r="14" spans="1:18" ht="30" customHeight="1" x14ac:dyDescent="0.3">
      <c r="A14" s="13">
        <v>11</v>
      </c>
      <c r="B14" s="26" t="s">
        <v>287</v>
      </c>
      <c r="C14" s="26" t="s">
        <v>77</v>
      </c>
      <c r="D14" s="14"/>
      <c r="E14" s="4"/>
      <c r="F14" s="4"/>
      <c r="G14" s="4"/>
      <c r="H14" s="4"/>
      <c r="I14" s="4"/>
      <c r="J14" s="4"/>
      <c r="K14" s="4"/>
      <c r="L14" s="4">
        <f t="shared" si="7"/>
        <v>0</v>
      </c>
      <c r="M14" s="4">
        <f t="shared" si="6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2">
        <f t="shared" si="12"/>
        <v>0</v>
      </c>
    </row>
    <row r="15" spans="1:18" ht="30" customHeight="1" x14ac:dyDescent="0.3">
      <c r="A15" s="35" t="s">
        <v>285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  <row r="16" spans="1:18" ht="30" customHeight="1" x14ac:dyDescent="0.3">
      <c r="A16" s="18"/>
      <c r="B16" s="18"/>
      <c r="C16" s="19" t="s">
        <v>25</v>
      </c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"/>
      <c r="Q16" s="1"/>
      <c r="R16" s="24"/>
    </row>
    <row r="17" spans="1:18" ht="30" customHeight="1" x14ac:dyDescent="0.3">
      <c r="A17" s="32" t="s">
        <v>60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</sheetData>
  <sortState ref="B4:D14">
    <sortCondition ref="D4:D14"/>
  </sortState>
  <mergeCells count="5">
    <mergeCell ref="A1:M2"/>
    <mergeCell ref="N2:P2"/>
    <mergeCell ref="Q2:R2"/>
    <mergeCell ref="A15:R15"/>
    <mergeCell ref="A17:R17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D8" sqref="D8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293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224</v>
      </c>
      <c r="C4" s="26" t="s">
        <v>75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296</v>
      </c>
      <c r="C5" s="26" t="s">
        <v>297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2">
        <f t="shared" ref="R5:R8" si="2">L5-Q5</f>
        <v>0</v>
      </c>
    </row>
    <row r="6" spans="1:18" ht="30" customHeight="1" x14ac:dyDescent="0.3">
      <c r="A6" s="13">
        <v>3</v>
      </c>
      <c r="B6" s="26" t="s">
        <v>295</v>
      </c>
      <c r="C6" s="26" t="s">
        <v>75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294</v>
      </c>
      <c r="C7" s="26" t="s">
        <v>75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6" t="s">
        <v>298</v>
      </c>
      <c r="C8" s="26" t="s">
        <v>221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35" t="s">
        <v>279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  <row r="10" spans="1:18" ht="30" customHeight="1" x14ac:dyDescent="0.3">
      <c r="A10" s="18"/>
      <c r="B10" s="18"/>
      <c r="C10" s="19" t="s">
        <v>25</v>
      </c>
      <c r="D10" s="19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4"/>
    </row>
    <row r="11" spans="1:18" ht="30" customHeight="1" x14ac:dyDescent="0.3">
      <c r="A11" s="32" t="s">
        <v>60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</sheetData>
  <sortState ref="B4:D8">
    <sortCondition ref="D4:D8"/>
  </sortState>
  <mergeCells count="5">
    <mergeCell ref="A1:M2"/>
    <mergeCell ref="N2:P2"/>
    <mergeCell ref="Q2:R2"/>
    <mergeCell ref="A9:R9"/>
    <mergeCell ref="A11:R11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D8" sqref="D8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299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300</v>
      </c>
      <c r="C4" s="26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303</v>
      </c>
      <c r="C5" s="26" t="s">
        <v>302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2">
        <f t="shared" ref="R5:R8" si="2">L5-Q5</f>
        <v>0</v>
      </c>
    </row>
    <row r="6" spans="1:18" ht="30" customHeight="1" x14ac:dyDescent="0.3">
      <c r="A6" s="13">
        <v>3</v>
      </c>
      <c r="B6" s="26" t="s">
        <v>301</v>
      </c>
      <c r="C6" s="26" t="s">
        <v>302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145</v>
      </c>
      <c r="C7" s="26" t="s">
        <v>24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6" t="s">
        <v>160</v>
      </c>
      <c r="C8" s="26" t="s">
        <v>61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35" t="s">
        <v>279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  <row r="10" spans="1:18" ht="30" customHeight="1" x14ac:dyDescent="0.3">
      <c r="A10" s="18"/>
      <c r="B10" s="18"/>
      <c r="C10" s="19" t="s">
        <v>25</v>
      </c>
      <c r="D10" s="19"/>
      <c r="E10" s="1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4"/>
    </row>
    <row r="11" spans="1:18" ht="30" customHeight="1" x14ac:dyDescent="0.3">
      <c r="A11" s="32" t="s">
        <v>60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</sheetData>
  <sortState ref="B4:D8">
    <sortCondition descending="1" ref="D4:D8"/>
  </sortState>
  <mergeCells count="5">
    <mergeCell ref="A1:M2"/>
    <mergeCell ref="N2:P2"/>
    <mergeCell ref="Q2:R2"/>
    <mergeCell ref="A9:R9"/>
    <mergeCell ref="A11:R11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B1" workbookViewId="0">
      <selection activeCell="D10" sqref="D10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304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49</v>
      </c>
      <c r="C4" s="26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283</v>
      </c>
      <c r="C5" s="25" t="s">
        <v>61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2">
        <f t="shared" ref="R5:R8" si="2">L5-Q5</f>
        <v>0</v>
      </c>
    </row>
    <row r="6" spans="1:18" ht="30" customHeight="1" x14ac:dyDescent="0.3">
      <c r="A6" s="13">
        <v>3</v>
      </c>
      <c r="B6" s="28" t="s">
        <v>50</v>
      </c>
      <c r="C6" s="28" t="s">
        <v>24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13">
        <v>4</v>
      </c>
      <c r="B7" s="26" t="s">
        <v>54</v>
      </c>
      <c r="C7" s="26" t="s">
        <v>55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2">
        <f t="shared" si="2"/>
        <v>0</v>
      </c>
    </row>
    <row r="8" spans="1:18" ht="30" customHeight="1" x14ac:dyDescent="0.3">
      <c r="A8" s="13">
        <v>5</v>
      </c>
      <c r="B8" s="26" t="s">
        <v>280</v>
      </c>
      <c r="C8" s="26" t="s">
        <v>21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0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2">
        <f t="shared" si="2"/>
        <v>0</v>
      </c>
    </row>
    <row r="9" spans="1:18" ht="30" customHeight="1" x14ac:dyDescent="0.3">
      <c r="A9" s="13">
        <v>6</v>
      </c>
      <c r="B9" s="26" t="s">
        <v>306</v>
      </c>
      <c r="C9" s="26" t="s">
        <v>24</v>
      </c>
      <c r="D9" s="14"/>
      <c r="E9" s="4"/>
      <c r="F9" s="4"/>
      <c r="G9" s="4"/>
      <c r="H9" s="4"/>
      <c r="I9" s="4"/>
      <c r="J9" s="4"/>
      <c r="K9" s="4"/>
      <c r="L9" s="4">
        <f t="shared" ref="L9:L10" si="7">SUM(J9:K9)</f>
        <v>0</v>
      </c>
      <c r="M9" s="4">
        <f t="shared" si="6"/>
        <v>1</v>
      </c>
      <c r="N9" s="15">
        <f t="shared" ref="N9:N10" si="8">MAX(D9:H9)</f>
        <v>0</v>
      </c>
      <c r="O9" s="15">
        <f t="shared" ref="O9:O10" si="9">MIN(D9:H9)</f>
        <v>0</v>
      </c>
      <c r="P9" s="1">
        <f t="shared" ref="P9:P10" si="10">SUM(I9-N9-O9)</f>
        <v>0</v>
      </c>
      <c r="Q9" s="1">
        <f t="shared" ref="Q9:Q10" si="11">AVERAGE(N9:O9)</f>
        <v>0</v>
      </c>
      <c r="R9" s="22">
        <f t="shared" ref="R9:R10" si="12">L9-Q9</f>
        <v>0</v>
      </c>
    </row>
    <row r="10" spans="1:18" ht="30" customHeight="1" x14ac:dyDescent="0.3">
      <c r="A10" s="13">
        <v>7</v>
      </c>
      <c r="B10" s="26" t="s">
        <v>57</v>
      </c>
      <c r="C10" s="26" t="s">
        <v>61</v>
      </c>
      <c r="D10" s="14"/>
      <c r="E10" s="4"/>
      <c r="F10" s="4"/>
      <c r="G10" s="4"/>
      <c r="H10" s="4"/>
      <c r="I10" s="4"/>
      <c r="J10" s="4"/>
      <c r="K10" s="4"/>
      <c r="L10" s="4">
        <f t="shared" si="7"/>
        <v>0</v>
      </c>
      <c r="M10" s="4">
        <f t="shared" si="6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2">
        <f t="shared" si="12"/>
        <v>0</v>
      </c>
    </row>
    <row r="11" spans="1:18" ht="30" customHeight="1" x14ac:dyDescent="0.3">
      <c r="A11" s="35" t="s">
        <v>305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2" spans="1:18" ht="30" customHeight="1" x14ac:dyDescent="0.3">
      <c r="A12" s="18"/>
      <c r="B12" s="18"/>
      <c r="C12" s="19" t="s">
        <v>25</v>
      </c>
      <c r="D12" s="19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4"/>
    </row>
    <row r="13" spans="1:18" ht="30" customHeight="1" x14ac:dyDescent="0.3">
      <c r="A13" s="32" t="s">
        <v>60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</sheetData>
  <sortState ref="B4:D10">
    <sortCondition descending="1" ref="D4:D10"/>
  </sortState>
  <mergeCells count="5">
    <mergeCell ref="A1:M2"/>
    <mergeCell ref="N2:P2"/>
    <mergeCell ref="Q2:R2"/>
    <mergeCell ref="A11:R11"/>
    <mergeCell ref="A13:R13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H14" sqref="H14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307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193</v>
      </c>
      <c r="C4" s="26" t="s">
        <v>77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6" t="s">
        <v>191</v>
      </c>
      <c r="C5" s="26" t="s">
        <v>190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2">
        <f t="shared" ref="R5" si="2">L5-Q5</f>
        <v>0</v>
      </c>
    </row>
    <row r="6" spans="1:18" ht="30" customHeight="1" x14ac:dyDescent="0.3">
      <c r="A6" s="35" t="s">
        <v>270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</row>
    <row r="7" spans="1:18" ht="30" customHeight="1" x14ac:dyDescent="0.3">
      <c r="A7" s="18"/>
      <c r="B7" s="18"/>
      <c r="C7" s="19" t="s">
        <v>25</v>
      </c>
      <c r="D7" s="19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4"/>
    </row>
    <row r="8" spans="1:18" ht="30" customHeight="1" x14ac:dyDescent="0.3">
      <c r="A8" s="32" t="s">
        <v>60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</sheetData>
  <mergeCells count="5">
    <mergeCell ref="A1:M2"/>
    <mergeCell ref="N2:P2"/>
    <mergeCell ref="Q2:R2"/>
    <mergeCell ref="A6:R6"/>
    <mergeCell ref="A8:R8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308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7" t="s">
        <v>309</v>
      </c>
      <c r="C4" s="27" t="s">
        <v>75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31" t="s">
        <v>242</v>
      </c>
      <c r="C5" s="28" t="s">
        <v>201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2">
        <f t="shared" ref="R5:R6" si="2">L5-Q5</f>
        <v>0</v>
      </c>
    </row>
    <row r="6" spans="1:18" ht="30" customHeight="1" x14ac:dyDescent="0.3">
      <c r="A6" s="13">
        <v>3</v>
      </c>
      <c r="B6" s="27" t="s">
        <v>310</v>
      </c>
      <c r="C6" s="27" t="s">
        <v>108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35" t="s">
        <v>311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18" ht="30" customHeight="1" x14ac:dyDescent="0.3">
      <c r="A8" s="18"/>
      <c r="B8" s="18"/>
      <c r="C8" s="19" t="s">
        <v>25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4"/>
    </row>
    <row r="9" spans="1:18" ht="30" customHeight="1" x14ac:dyDescent="0.3">
      <c r="A9" s="32" t="s">
        <v>60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</sheetData>
  <sortState ref="B4:D6">
    <sortCondition descending="1" ref="D4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312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6" t="s">
        <v>313</v>
      </c>
      <c r="C4" s="26" t="s">
        <v>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5" t="s">
        <v>316</v>
      </c>
      <c r="C5" s="25" t="s">
        <v>20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2">
        <f t="shared" ref="R5:R6" si="2">L5-Q5</f>
        <v>0</v>
      </c>
    </row>
    <row r="6" spans="1:18" ht="30" customHeight="1" x14ac:dyDescent="0.3">
      <c r="A6" s="13">
        <v>3</v>
      </c>
      <c r="B6" s="25" t="s">
        <v>314</v>
      </c>
      <c r="C6" s="25" t="s">
        <v>315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35" t="s">
        <v>317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18" ht="30" customHeight="1" x14ac:dyDescent="0.3">
      <c r="A8" s="18"/>
      <c r="B8" s="18"/>
      <c r="C8" s="19" t="s">
        <v>25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4"/>
    </row>
    <row r="9" spans="1:18" ht="30" customHeight="1" x14ac:dyDescent="0.3">
      <c r="A9" s="32" t="s">
        <v>60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</sheetData>
  <sortState ref="B5:D6">
    <sortCondition ref="D5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zoomScale="78" zoomScaleNormal="78" workbookViewId="0">
      <selection activeCell="I12" sqref="I12"/>
    </sheetView>
  </sheetViews>
  <sheetFormatPr defaultRowHeight="16.2" x14ac:dyDescent="0.3"/>
  <cols>
    <col min="3" max="3" width="10.77734375" customWidth="1"/>
  </cols>
  <sheetData>
    <row r="1" spans="1:18" x14ac:dyDescent="0.3">
      <c r="A1" s="38" t="s">
        <v>318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4"/>
      <c r="O1" s="24"/>
      <c r="P1" s="1"/>
      <c r="Q1" s="1"/>
      <c r="R1" s="24"/>
    </row>
    <row r="2" spans="1:18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4" t="s">
        <v>59</v>
      </c>
      <c r="O2" s="34"/>
      <c r="P2" s="34"/>
      <c r="Q2" s="34" t="s">
        <v>1</v>
      </c>
      <c r="R2" s="34"/>
    </row>
    <row r="3" spans="1:18" ht="55.2" x14ac:dyDescent="0.3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 x14ac:dyDescent="0.3">
      <c r="A4" s="13">
        <v>1</v>
      </c>
      <c r="B4" s="27" t="s">
        <v>117</v>
      </c>
      <c r="C4" s="27" t="s">
        <v>75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1">
        <f>L4-Q4</f>
        <v>0</v>
      </c>
    </row>
    <row r="5" spans="1:18" ht="30" customHeight="1" x14ac:dyDescent="0.3">
      <c r="A5" s="13">
        <v>2</v>
      </c>
      <c r="B5" s="28" t="s">
        <v>310</v>
      </c>
      <c r="C5" s="28" t="s">
        <v>108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2">
        <f t="shared" ref="R5:R6" si="2">L5-Q5</f>
        <v>0</v>
      </c>
    </row>
    <row r="6" spans="1:18" ht="30" customHeight="1" x14ac:dyDescent="0.3">
      <c r="A6" s="13">
        <v>3</v>
      </c>
      <c r="B6" s="27" t="s">
        <v>319</v>
      </c>
      <c r="C6" s="27" t="s">
        <v>75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1">
        <f t="shared" si="2"/>
        <v>0</v>
      </c>
    </row>
    <row r="7" spans="1:18" ht="30" customHeight="1" x14ac:dyDescent="0.3">
      <c r="A7" s="35" t="s">
        <v>320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18" ht="30" customHeight="1" x14ac:dyDescent="0.3">
      <c r="A8" s="18"/>
      <c r="B8" s="18"/>
      <c r="C8" s="19" t="s">
        <v>25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4"/>
    </row>
    <row r="9" spans="1:18" ht="30" customHeight="1" x14ac:dyDescent="0.3">
      <c r="A9" s="32" t="s">
        <v>60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</sheetData>
  <sortState ref="B4:D6">
    <sortCondition descending="1" ref="D4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1國男國術北拳</vt:lpstr>
      <vt:lpstr>2國女國術北拳</vt:lpstr>
      <vt:lpstr>3社女國術北拳</vt:lpstr>
      <vt:lpstr>4小高男國術北拳</vt:lpstr>
      <vt:lpstr>5小高女國術北拳</vt:lpstr>
      <vt:lpstr>6小低男國術北拳</vt:lpstr>
      <vt:lpstr>7小低女國術北拳</vt:lpstr>
      <vt:lpstr>8社男國術南拳</vt:lpstr>
      <vt:lpstr>9國男國術南拳</vt:lpstr>
      <vt:lpstr>10國女國術南拳</vt:lpstr>
      <vt:lpstr>11小高男廣東南拳</vt:lpstr>
      <vt:lpstr>12小高女廣東南拳</vt:lpstr>
      <vt:lpstr>13小高男福建南拳</vt:lpstr>
      <vt:lpstr>14小高女福建南拳</vt:lpstr>
      <vt:lpstr>15小低男國術南拳</vt:lpstr>
      <vt:lpstr>16小低女國術南拳</vt:lpstr>
      <vt:lpstr>17社男羅漢化技</vt:lpstr>
      <vt:lpstr>18國男羅漢化技</vt:lpstr>
      <vt:lpstr>19國女羅漢化技</vt:lpstr>
      <vt:lpstr>20小高男羅漢化技</vt:lpstr>
      <vt:lpstr>21小高女羅漢化技</vt:lpstr>
      <vt:lpstr>22國男奇兵</vt:lpstr>
      <vt:lpstr>23國女奇兵</vt:lpstr>
      <vt:lpstr>24小高男奇兵</vt:lpstr>
      <vt:lpstr>25小低男奇兵</vt:lpstr>
      <vt:lpstr>26國男國術短兵</vt:lpstr>
      <vt:lpstr>27小低男國術短兵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東霖 吳</dc:creator>
  <cp:lastModifiedBy>TLJH</cp:lastModifiedBy>
  <dcterms:created xsi:type="dcterms:W3CDTF">2024-11-04T15:40:40Z</dcterms:created>
  <dcterms:modified xsi:type="dcterms:W3CDTF">2024-11-08T03:05:02Z</dcterms:modified>
</cp:coreProperties>
</file>